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OZPOČTOVÁNÍ\ROZPOČTY 2022\TOMKOVÁ\studentské pokoje Telč\"/>
    </mc:Choice>
  </mc:AlternateContent>
  <xr:revisionPtr revIDLastSave="0" documentId="8_{1161175F-636D-4B4C-BF1A-B58F233251A2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D.1.4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D.1.4.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D.1.4. Pol'!$A$1:$Y$148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G42" i="1"/>
  <c r="F42" i="1"/>
  <c r="G41" i="1"/>
  <c r="F41" i="1"/>
  <c r="G39" i="1"/>
  <c r="F39" i="1"/>
  <c r="G147" i="12"/>
  <c r="BA144" i="12"/>
  <c r="BA139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2" i="12"/>
  <c r="G11" i="12" s="1"/>
  <c r="I12" i="12"/>
  <c r="I11" i="12" s="1"/>
  <c r="K12" i="12"/>
  <c r="M12" i="12"/>
  <c r="O12" i="12"/>
  <c r="O11" i="12" s="1"/>
  <c r="Q12" i="12"/>
  <c r="V12" i="12"/>
  <c r="G14" i="12"/>
  <c r="M14" i="12" s="1"/>
  <c r="I14" i="12"/>
  <c r="K14" i="12"/>
  <c r="O14" i="12"/>
  <c r="Q14" i="12"/>
  <c r="Q11" i="12" s="1"/>
  <c r="V14" i="12"/>
  <c r="G16" i="12"/>
  <c r="I16" i="12"/>
  <c r="K16" i="12"/>
  <c r="M16" i="12"/>
  <c r="O16" i="12"/>
  <c r="Q16" i="12"/>
  <c r="V16" i="12"/>
  <c r="G18" i="12"/>
  <c r="I18" i="12"/>
  <c r="K18" i="12"/>
  <c r="K11" i="12" s="1"/>
  <c r="M18" i="12"/>
  <c r="O18" i="12"/>
  <c r="Q18" i="12"/>
  <c r="V18" i="12"/>
  <c r="V11" i="12" s="1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31" i="12"/>
  <c r="M31" i="12" s="1"/>
  <c r="I31" i="12"/>
  <c r="K31" i="12"/>
  <c r="O31" i="12"/>
  <c r="Q31" i="12"/>
  <c r="V31" i="12"/>
  <c r="G36" i="12"/>
  <c r="I36" i="12"/>
  <c r="K36" i="12"/>
  <c r="M36" i="12"/>
  <c r="O36" i="12"/>
  <c r="Q36" i="12"/>
  <c r="V36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7" i="12"/>
  <c r="G46" i="12" s="1"/>
  <c r="I47" i="12"/>
  <c r="I46" i="12" s="1"/>
  <c r="K47" i="12"/>
  <c r="K46" i="12" s="1"/>
  <c r="O47" i="12"/>
  <c r="O46" i="12" s="1"/>
  <c r="Q47" i="12"/>
  <c r="Q46" i="12" s="1"/>
  <c r="V47" i="12"/>
  <c r="V46" i="12" s="1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80" i="12"/>
  <c r="G79" i="12" s="1"/>
  <c r="I80" i="12"/>
  <c r="I79" i="12" s="1"/>
  <c r="K80" i="12"/>
  <c r="O80" i="12"/>
  <c r="O79" i="12" s="1"/>
  <c r="Q80" i="12"/>
  <c r="Q79" i="12" s="1"/>
  <c r="V80" i="12"/>
  <c r="G83" i="12"/>
  <c r="M83" i="12" s="1"/>
  <c r="I83" i="12"/>
  <c r="K83" i="12"/>
  <c r="O83" i="12"/>
  <c r="Q83" i="12"/>
  <c r="V83" i="12"/>
  <c r="G85" i="12"/>
  <c r="I85" i="12"/>
  <c r="K85" i="12"/>
  <c r="K79" i="12" s="1"/>
  <c r="M85" i="12"/>
  <c r="O85" i="12"/>
  <c r="Q85" i="12"/>
  <c r="V85" i="12"/>
  <c r="V79" i="12" s="1"/>
  <c r="G87" i="12"/>
  <c r="I87" i="12"/>
  <c r="K87" i="12"/>
  <c r="M87" i="12"/>
  <c r="O87" i="12"/>
  <c r="Q87" i="12"/>
  <c r="V87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8" i="12"/>
  <c r="G129" i="12"/>
  <c r="M129" i="12" s="1"/>
  <c r="M128" i="12" s="1"/>
  <c r="I129" i="12"/>
  <c r="I128" i="12" s="1"/>
  <c r="K129" i="12"/>
  <c r="O129" i="12"/>
  <c r="O128" i="12" s="1"/>
  <c r="Q129" i="12"/>
  <c r="Q128" i="12" s="1"/>
  <c r="V129" i="12"/>
  <c r="G132" i="12"/>
  <c r="M132" i="12" s="1"/>
  <c r="I132" i="12"/>
  <c r="K132" i="12"/>
  <c r="K128" i="12" s="1"/>
  <c r="O132" i="12"/>
  <c r="Q132" i="12"/>
  <c r="V132" i="12"/>
  <c r="V128" i="12" s="1"/>
  <c r="G135" i="12"/>
  <c r="I135" i="12"/>
  <c r="K135" i="12"/>
  <c r="M135" i="12"/>
  <c r="O135" i="12"/>
  <c r="Q135" i="12"/>
  <c r="V135" i="12"/>
  <c r="G137" i="12"/>
  <c r="O137" i="12"/>
  <c r="G138" i="12"/>
  <c r="M138" i="12" s="1"/>
  <c r="I138" i="12"/>
  <c r="I137" i="12" s="1"/>
  <c r="K138" i="12"/>
  <c r="O138" i="12"/>
  <c r="Q138" i="12"/>
  <c r="Q137" i="12" s="1"/>
  <c r="V138" i="12"/>
  <c r="G140" i="12"/>
  <c r="M140" i="12" s="1"/>
  <c r="I140" i="12"/>
  <c r="K140" i="12"/>
  <c r="K137" i="12" s="1"/>
  <c r="O140" i="12"/>
  <c r="Q140" i="12"/>
  <c r="V140" i="12"/>
  <c r="V137" i="12" s="1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AE147" i="12"/>
  <c r="AF147" i="12"/>
  <c r="I20" i="1"/>
  <c r="I19" i="1"/>
  <c r="I18" i="1"/>
  <c r="I17" i="1"/>
  <c r="I16" i="1"/>
  <c r="I59" i="1"/>
  <c r="J58" i="1" s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J55" i="1" l="1"/>
  <c r="J56" i="1"/>
  <c r="J53" i="1"/>
  <c r="J57" i="1"/>
  <c r="J54" i="1"/>
  <c r="G28" i="1"/>
  <c r="G23" i="1"/>
  <c r="M137" i="12"/>
  <c r="M11" i="12"/>
  <c r="M80" i="12"/>
  <c r="M79" i="12" s="1"/>
  <c r="M47" i="12"/>
  <c r="M46" i="12" s="1"/>
  <c r="I21" i="1"/>
  <c r="I39" i="1"/>
  <c r="I43" i="1" s="1"/>
  <c r="J59" i="1" l="1"/>
  <c r="A23" i="1"/>
  <c r="A24" i="1" s="1"/>
  <c r="G24" i="1" s="1"/>
  <c r="A27" i="1" s="1"/>
  <c r="A29" i="1" s="1"/>
  <c r="G29" i="1" s="1"/>
  <c r="G27" i="1" s="1"/>
  <c r="J42" i="1"/>
  <c r="J39" i="1"/>
  <c r="J43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F5B4ACAD-7330-4735-BD36-647CB8715B3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6B112E9-3225-41DB-8180-4757F96A319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<sst xmlns="http://schemas.openxmlformats.org/spreadsheetml/2006/main" count="907" uniqueCount="314">
  <si>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</si>
  <si>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</si>
  <si>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</si>
  <si>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</si>
  <si>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</si>
  <si>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</si>
  <si>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</si>
  <si>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</si>
  <si>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</si>
  <si>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</si>
  <si>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</si>
  <si>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</si>
  <si>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</si>
  <si>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</si>
  <si>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</si>
  <si>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</si>
  <si>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</si>
  <si>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</si>
  <si>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</si>
  <si>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</si>
  <si>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</si>
  <si>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</si>
  <si>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</si>
  <si>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</si>
  <si>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</si>
  <si>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</si>
  <si>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</si>
  <si>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</si>
  <si>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</si>
  <si>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</si>
  <si>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</si>
  <si>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</si>
  <si>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</si>
  <si>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</si>
  <si>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</si>
  <si>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</si>
  <si>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</si>
  <si>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</si>
  <si>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</si>
  <si>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</si>
  <si>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</si>
  <si>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</si>
  <si>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</si>
  <si>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</t>
  </si>
  <si>
    <t>Zdravotně technické instalace</t>
  </si>
  <si>
    <t>SO</t>
  </si>
  <si>
    <t>Nám. Zachariáše z Hradce 2, 588 56 Telč</t>
  </si>
  <si>
    <t>Objekt:</t>
  </si>
  <si>
    <t>Rozpočet:</t>
  </si>
  <si>
    <t>TM22/17</t>
  </si>
  <si>
    <t xml:space="preserve">Univerzitní centrum Telč - Stavební úpravy studentských pokojů </t>
  </si>
  <si>
    <t>Stavba</t>
  </si>
  <si>
    <t>Stavební objekt</t>
  </si>
  <si>
    <t>Celkem za stavbu</t>
  </si>
  <si>
    <t>CZK</t>
  </si>
  <si>
    <t>#POPS</t>
  </si>
  <si>
    <t xml:space="preserve">Popis stavby: TM22/17 - Univerzitní centrum Telč - Stavební úpravy studentských pokojů </t>
  </si>
  <si>
    <t>#POPO</t>
  </si>
  <si>
    <t>Popis objektu: SO - Nám. Zachariáše z Hradce 2, 588 56 Telč</t>
  </si>
  <si>
    <t>#POPR</t>
  </si>
  <si>
    <t>Popis rozpočtu: D.1.4. - Zdravotně technické instalace</t>
  </si>
  <si>
    <t>Rekapitulace dílů</t>
  </si>
  <si>
    <t>Typ dílu</t>
  </si>
  <si>
    <t>700</t>
  </si>
  <si>
    <t>HZS - hodinové zúčtovací sazby</t>
  </si>
  <si>
    <t>721</t>
  </si>
  <si>
    <t>Vnitřní kanalizace</t>
  </si>
  <si>
    <t>722</t>
  </si>
  <si>
    <t>Vnitřní vodovod</t>
  </si>
  <si>
    <t>725</t>
  </si>
  <si>
    <t>Zařizovací předměty</t>
  </si>
  <si>
    <t>787</t>
  </si>
  <si>
    <t>Zasklívání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</si>
  <si>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</si>
  <si>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</si>
  <si>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</si>
  <si>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</si>
  <si>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</si>
  <si>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</si>
  <si>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</si>
  <si>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</si>
  <si>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</si>
  <si>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</si>
  <si>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</si>
  <si>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</si>
  <si>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</si>
  <si>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</si>
  <si>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</si>
  <si>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</si>
  <si>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</si>
  <si>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</si>
  <si>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</si>
  <si>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</si>
  <si>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</si>
  <si>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</si>
  <si>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</si>
  <si>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</si>
  <si>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</si>
  <si>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</si>
  <si>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</si>
  <si>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</si>
  <si>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</si>
  <si>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</si>
  <si>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</si>
  <si>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910      T01</t>
  </si>
  <si>
    <t>Hzs-nezměřitelné stavební práce a přípomoci</t>
  </si>
  <si>
    <t>h</t>
  </si>
  <si>
    <t>Vlastní</t>
  </si>
  <si>
    <t>Indiv</t>
  </si>
  <si>
    <t>Práce</t>
  </si>
  <si>
    <t>Běžná</t>
  </si>
  <si>
    <t>POL1_</t>
  </si>
  <si>
    <t>sekání drážek, prostupů : 24,0</t>
  </si>
  <si>
    <t>VV</t>
  </si>
  <si>
    <t>721170955R00</t>
  </si>
  <si>
    <t>Opravy odpadního potrubí novodurového vsazení odbočky do potrubí hrdlového, D 110 mm</t>
  </si>
  <si>
    <t>kus</t>
  </si>
  <si>
    <t>800-721</t>
  </si>
  <si>
    <t>RTS 22/ II</t>
  </si>
  <si>
    <t>Včetně pomocného lešení o výšce podlahy do 1900 mm a pro zatížení do 1,5 kPa.</t>
  </si>
  <si>
    <t>POP</t>
  </si>
  <si>
    <t>721170962R00</t>
  </si>
  <si>
    <t>Opravy odpadního potrubí novodurového propojení dosavadního potrubí PVC, D 63 mm</t>
  </si>
  <si>
    <t>721170965R00</t>
  </si>
  <si>
    <t>Opravy odpadního potrubí novodurového propojení dosavadního potrubí PVC, D 110 mm</t>
  </si>
  <si>
    <t>721176102R00</t>
  </si>
  <si>
    <t>Potrubí HT připojovací vnější průměr D 40 mm, tloušťka stěny 1,8 mm, DN 40</t>
  </si>
  <si>
    <t>m</t>
  </si>
  <si>
    <t>včetně tvarovek, objímek. Bez zednických výpomocí.</t>
  </si>
  <si>
    <t>SPI</t>
  </si>
  <si>
    <t>Potrubí včetně tvarovek. Bez zednických výpomocí.</t>
  </si>
  <si>
    <t>721176103R00</t>
  </si>
  <si>
    <t>Potrubí HT připojovací vnější průměr D 50 mm, tloušťka stěny 1,8 mm, DN 50</t>
  </si>
  <si>
    <t>721176105R00</t>
  </si>
  <si>
    <t>Potrubí HT připojovací vnější průměr D 110 mm, tloušťka stěny 2,7 mm, DN 100</t>
  </si>
  <si>
    <t>721194104R00</t>
  </si>
  <si>
    <t>Zřízení přípojek na potrubí D 40 mm, materiál ve specifikaci</t>
  </si>
  <si>
    <t>vyvedení a upevnění odpadních výpustek,</t>
  </si>
  <si>
    <t>U : 12</t>
  </si>
  <si>
    <t>Ui : 2</t>
  </si>
  <si>
    <t>721194105R00</t>
  </si>
  <si>
    <t>Zřízení přípojek na potrubí D 50 mm, materiál ve specifikaci</t>
  </si>
  <si>
    <t>D : 14</t>
  </si>
  <si>
    <t>S : 12</t>
  </si>
  <si>
    <t>Si : 2</t>
  </si>
  <si>
    <t>721194109R00</t>
  </si>
  <si>
    <t>Zřízení přípojek na potrubí D 110  mm, materiál ve specifikaci</t>
  </si>
  <si>
    <t>K : 12</t>
  </si>
  <si>
    <t>Ki : 2</t>
  </si>
  <si>
    <t>721290111R00</t>
  </si>
  <si>
    <t>Zkouška těsnosti kanalizace v objektech vodou, DN 125</t>
  </si>
  <si>
    <t>2+10+1</t>
  </si>
  <si>
    <t>721      T00</t>
  </si>
  <si>
    <t>Hzs-nezměřitelné práce a přípomoci při výměně kanalizace</t>
  </si>
  <si>
    <t>Kalkul</t>
  </si>
  <si>
    <t>13*2,0</t>
  </si>
  <si>
    <t>998721103R00</t>
  </si>
  <si>
    <t>Přesun hmot pro vnitřní kanalizaci v objektech výšky do 24 m</t>
  </si>
  <si>
    <t>t</t>
  </si>
  <si>
    <t>Přesun hmot</t>
  </si>
  <si>
    <t>POL7_</t>
  </si>
  <si>
    <t>50 m vodorovně, měřeno od těžiště půdorysné plochy skládky do těžiště půdorysné plochy objektu</t>
  </si>
  <si>
    <t>722172962R00</t>
  </si>
  <si>
    <t>Opravy vodovodního potrubí z plastových trubek vsazení odbočky do stávajícího plastového potrubí polyfuzí včetně T-kusu, D 20 mm</t>
  </si>
  <si>
    <t>722173912R00</t>
  </si>
  <si>
    <t>Opravy vodovodního potrubí z plastových trubek ostatní práce mimo spojové svary s přidáním materiálu  spoje pro rozvod vody plastů polyfuzní, přes D 16 do D 20 mm</t>
  </si>
  <si>
    <t>722178711R00</t>
  </si>
  <si>
    <t>Potrubí vícevrstvé z polypropylenu, polypropylenu s čedičovými vlákny a polypropylenu PP-RCT/ PP-RCT+BF/ PP-RCT, D 20 mm, s 2,8 mm, S 3,2, polyfúzně svařované</t>
  </si>
  <si>
    <t>včetně tvarovek, bez zednických výpomocí</t>
  </si>
  <si>
    <t>SV : 10</t>
  </si>
  <si>
    <t>TV : 10</t>
  </si>
  <si>
    <t>722179191R00</t>
  </si>
  <si>
    <t>Příplatky za malý rozsah za práce malého rozsahu na zakázce do 20 m rozvodu</t>
  </si>
  <si>
    <t>soubor</t>
  </si>
  <si>
    <t>722181213RZ6</t>
  </si>
  <si>
    <t>Izolace vodovodního potrubí návleková z trubic z pěnového polyetylenu, tloušťka stěny 13 mm, d 20 mm</t>
  </si>
  <si>
    <t>V položce je kalkulována dodávka izolační trubice, spon a lepicí pásky.</t>
  </si>
  <si>
    <t>722181214RZ6</t>
  </si>
  <si>
    <t>Izolace vodovodního potrubí návleková z trubic z pěnového polyetylenu, tloušťka stěny 20 mm, d 20 mm</t>
  </si>
  <si>
    <t>722190401R00</t>
  </si>
  <si>
    <t>Vyvedení a upevnění výpustek DN 15</t>
  </si>
  <si>
    <t>U : 12*2</t>
  </si>
  <si>
    <t>Ui : 2*2</t>
  </si>
  <si>
    <t>D : 14*2</t>
  </si>
  <si>
    <t>S : 12*2</t>
  </si>
  <si>
    <t>Si : 2*2</t>
  </si>
  <si>
    <t>722190901R00</t>
  </si>
  <si>
    <t>Uzavření nebo otevření vodovodního potrubí při opravě</t>
  </si>
  <si>
    <t>včetně vypuštění a napuštění,</t>
  </si>
  <si>
    <t>722202213R00</t>
  </si>
  <si>
    <t>Nástěnka vnitřní závit,  spoj svařováním, D 20 mm x DN 15, včetně dodávky materiálu</t>
  </si>
  <si>
    <t>722202221R00</t>
  </si>
  <si>
    <t>Nástěnný komplet (dvojnástěnka), vnitřní závit, spoj svařováním,  D 20 mm x DN 15, včetně dodávky materiálu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</si>
  <si>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</si>
  <si>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</si>
  <si>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</si>
  <si>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</si>
  <si>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</si>
  <si>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</si>
  <si>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722      T00</t>
  </si>
  <si>
    <t>Hzs-nezměřitelné práce a přípomoci při výměně vodovodu</t>
  </si>
  <si>
    <t>998722103R00</t>
  </si>
  <si>
    <t>Přesun hmot pro vnitřní vodovod v objektech výšky do 24 m</t>
  </si>
  <si>
    <t>vodorovně do 50 m</t>
  </si>
  <si>
    <t>725119306R00</t>
  </si>
  <si>
    <t>Klozetové mísy montáž  závěsné</t>
  </si>
  <si>
    <t>725119401R00</t>
  </si>
  <si>
    <t>Doplňky Montáž doplňků zařízení záchodů předstěnový systém</t>
  </si>
  <si>
    <t>725119402R00</t>
  </si>
  <si>
    <t>Doplňky Montáž doplňků zařízení záchodů předstěnový systém do sádrokartonu</t>
  </si>
  <si>
    <t>725219401R00</t>
  </si>
  <si>
    <t>Umyvadlo montáž na šrouby do zdiva</t>
  </si>
  <si>
    <t>725249102R00</t>
  </si>
  <si>
    <t>Montáž sprchové mísy a vaničky sprchových mís a vaniček</t>
  </si>
  <si>
    <t>725249103R00</t>
  </si>
  <si>
    <t xml:space="preserve">Montáž sprchového koutu  </t>
  </si>
  <si>
    <t>725299101R00</t>
  </si>
  <si>
    <t>Montáž koupelnových doplňků mýdelníků, držáků apod.</t>
  </si>
  <si>
    <t>14*5</t>
  </si>
  <si>
    <t>725319101R00</t>
  </si>
  <si>
    <t>Montáž dřezu jednoduchého</t>
  </si>
  <si>
    <t>725814104R00</t>
  </si>
  <si>
    <t>Ventil  rohový, mosazný,  , DN 15 x DN 15, včetně dodávky materiálu</t>
  </si>
  <si>
    <t>725829301R00</t>
  </si>
  <si>
    <t>Montáž baterií umyvadlových a dřezových umyvadlové a dřezové stojánkové</t>
  </si>
  <si>
    <t>725849200R00</t>
  </si>
  <si>
    <t>Montáž baterie sprchové nastavitelná výška</t>
  </si>
  <si>
    <t>725849302R00</t>
  </si>
  <si>
    <t>Montáž baterie sprchové držáku sprchy</t>
  </si>
  <si>
    <t>28696750R</t>
  </si>
  <si>
    <t>systém předstěnový pro WC; pro zazdění mokrým procesem; ovládání zepředu;</t>
  </si>
  <si>
    <t>SPCM</t>
  </si>
  <si>
    <t>Specifikace</t>
  </si>
  <si>
    <t>POL3_</t>
  </si>
  <si>
    <t>286967582R</t>
  </si>
  <si>
    <t>systém předstěnový pro závěsné WC, ZTP; pro suchou instalaci (do sádrokartonu), pro zazdění mokrým procesem; nádržka; ovládání zepředu; h = 112,0 cm; š = 42,5 cm; hl = 21,5 cm;</t>
  </si>
  <si>
    <t>551070101R</t>
  </si>
  <si>
    <t>tlačítko ovládací plastové; ovládací síla do 20,0 N; dvoučinné mechanické splachování 3 l/6 l; 247x165x17,5 mm; barva bílá</t>
  </si>
  <si>
    <t>55144241S</t>
  </si>
  <si>
    <t>Baterie sprchová s přísluš., hlavová a ruční sprcha</t>
  </si>
  <si>
    <t>551450004R</t>
  </si>
  <si>
    <t>baterie umyvadlová směšovací; stojánková; ovládání pákové, s otevíráním odpadu; povrch chrom; v. výtoku 45 mm</t>
  </si>
  <si>
    <t>55145041R</t>
  </si>
  <si>
    <t>baterie dřezová stojánková; ovládání pákové; povrch chrom; ramínko otočné; 215 mm</t>
  </si>
  <si>
    <t>55149005R</t>
  </si>
  <si>
    <t>držák toaletního papíru nerez</t>
  </si>
  <si>
    <t>55149011R</t>
  </si>
  <si>
    <t>zásobník na papírové ručníky; nerez</t>
  </si>
  <si>
    <t>55149020R</t>
  </si>
  <si>
    <t>dávkovač tekutého mýdla nerez; dvojdílný; obsah 1,00 l</t>
  </si>
  <si>
    <t>55149030T</t>
  </si>
  <si>
    <t>Zásobník na hygienické sáčky, nerez, 98x137x25 mm</t>
  </si>
  <si>
    <t>KS</t>
  </si>
  <si>
    <t>GSP002</t>
  </si>
  <si>
    <t>49815288</t>
  </si>
  <si>
    <t>55161627R</t>
  </si>
  <si>
    <t>sifon ke sprchové vaničce; plast; 90/50</t>
  </si>
  <si>
    <t>55161685R</t>
  </si>
  <si>
    <t>sifon lahvový; převlečná matice 5/4"; chromovaný</t>
  </si>
  <si>
    <t>551673931R</t>
  </si>
  <si>
    <t>sedátko klozetové s poklopem; duroplast; antibakteriální; bílé; úchyty ocelové; š = 376mm, H= 436mm, rozteč =155 mm</t>
  </si>
  <si>
    <t>551674021R</t>
  </si>
  <si>
    <t>sedátko klozetové plast; antibakteriální; bílé; úchyty ocelové; šířka = 378,0 mm; délka = 448,0 mm; rozteč = 155 mm</t>
  </si>
  <si>
    <t>55231082R</t>
  </si>
  <si>
    <t>dřez kuchyňský; jednoduchý; nerez, mat; š = 560 mm; hl. 480 mm; 160 mm; obdélníkový; montáž vestavný; bez otvoru pro baterii</t>
  </si>
  <si>
    <t>55428083.AR</t>
  </si>
  <si>
    <t>kout sprchový v = 1 850 mm; š = 900 mm; l = 900 mm; čtvercový; vstup rohový; š. vstupu 530 mm; výplň plast; dezén pearl</t>
  </si>
  <si>
    <t>640021173T</t>
  </si>
  <si>
    <t>Sklen. polička pod zrcadlo, tvrz.sklo, 399x22x100 mm</t>
  </si>
  <si>
    <t>XD20100200</t>
  </si>
  <si>
    <t>Z0047798</t>
  </si>
  <si>
    <t>642144751R</t>
  </si>
  <si>
    <t>umyvadlo š = 600 mm; hl. 450 mm; diturvit; s otvorem pro baterii; uprostřed; bílé</t>
  </si>
  <si>
    <t>64214484R</t>
  </si>
  <si>
    <t>umyvadlo š = 640 mm; hl. 550 mm; diturvit; zdravotní; s otvorem pro baterii; uprostřed;bílá</t>
  </si>
  <si>
    <t>64240056R</t>
  </si>
  <si>
    <t>mísa klozetová diturvit závěsná, zdravotní; h = 365 mm; š = 360 mm; hl. 700 mm; splach. hluboké; bílá</t>
  </si>
  <si>
    <t>64240062R</t>
  </si>
  <si>
    <t>mísa klozetová diturvit závěsná; h = 360 mm; š = 360 mm; hl. 530 mm; splach. hluboké; sedátko s poklopem; bílá</t>
  </si>
  <si>
    <t>642938000R</t>
  </si>
  <si>
    <t>vanička sprchová čtvercová; l = 900,0 mm; š = 900 mm; hl = 60 mm; průměr odpadu 90 mm; diturvit; bílá; umístění při stěně, v rohu</t>
  </si>
  <si>
    <t>998725103R00</t>
  </si>
  <si>
    <t>Přesun hmot pro zařizovací předměty v objektech výšky do 24 m</t>
  </si>
  <si>
    <t>787911111R00</t>
  </si>
  <si>
    <t>Montáž zrcadla na stěnu, lepidlem, plochy do 2 m2</t>
  </si>
  <si>
    <t>m2</t>
  </si>
  <si>
    <t>800-787</t>
  </si>
  <si>
    <t>včetně dodávky lepidla.</t>
  </si>
  <si>
    <t>0,6*0,6*14</t>
  </si>
  <si>
    <t>63465132R</t>
  </si>
  <si>
    <t>sklo plavené zrcadlo; bronz; š = 1 600 mm; l = 2000,0 mm; tl = 3,0 mm</t>
  </si>
  <si>
    <t xml:space="preserve">+5% : </t>
  </si>
  <si>
    <t>Odkaz na mn. položky pořadí 63 : 5,04000*1,05</t>
  </si>
  <si>
    <t>998787103R00</t>
  </si>
  <si>
    <t>Přesun hmot pro zasklívání v objektech výšky do 24 m</t>
  </si>
  <si>
    <t>50 m vodorovně</t>
  </si>
  <si>
    <t>00411 R</t>
  </si>
  <si>
    <t>Přípravné a průzkumné služby či práce</t>
  </si>
  <si>
    <t>Soubor</t>
  </si>
  <si>
    <t>VRN</t>
  </si>
  <si>
    <t>POL99_8</t>
  </si>
  <si>
    <t>Náklady dodavatele vyplývající z povinností dodavatele stanovených obchodními podmínkami před zahájením stavebních prací. Tato skupina zahrnuje zejména náklady na přípravné činnosti.</t>
  </si>
  <si>
    <t>005121 R</t>
  </si>
  <si>
    <t>Zařízení staveniště</t>
  </si>
  <si>
    <t>POL99_2</t>
  </si>
  <si>
    <t>005124010R</t>
  </si>
  <si>
    <t>Koordinační činnost</t>
  </si>
  <si>
    <t>Koordinace stavebních a technologických dodávek stavby.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</si>
  <si>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</si>
  <si>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</si>
  <si>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</si>
  <si>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hygienický rozbor vody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</si>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</sst>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Ey5nIZ0iJjA0RdRQEuTzm9f6Qlyb4Mtoo43gdFvhLbq5N9F91VEZPORx2HnrkDd7vErBannCDU5GhY51ih8BZw==" saltValue="iP8aoxF+PATkte4JncTvu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16322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SUMIF(F53:F58,A16,I53:I58)+SUMIF(F53:F58,"PSU",I53:I58)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SUMIF(F53:F58,A17,I53:I58)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SUMIF(F53:F58,A18,I53:I58)</f>
        <v>0</v>
      </c>
      <c r="J18" s="85"/>
    </row>
    <row r="19" spans="1:10" ht="23.25" customHeight="1" x14ac:dyDescent="0.2">
      <c r="A19" s="196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SUMIF(F53:F58,A19,I53:I58)</f>
        <v>0</v>
      </c>
      <c r="J19" s="85"/>
    </row>
    <row r="20" spans="1:10" ht="23.25" customHeight="1" x14ac:dyDescent="0.2">
      <c r="A20" s="196" t="s">
        <v>74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SUMIF(F53:F58,A20,I53:I58)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D.1.4. Pol'!AE147</f>
        <v>0</v>
      </c>
      <c r="G39" s="149">
        <f>'SO D.1.4. Pol'!AF147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'SO D.1.4. Pol'!AE147</f>
        <v>0</v>
      </c>
      <c r="G41" s="155">
        <f>'SO D.1.4. Pol'!AF147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 D.1.4. Pol'!AE147</f>
        <v>0</v>
      </c>
      <c r="G42" s="150">
        <f>'SO D.1.4. Pol'!AF147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25</v>
      </c>
      <c r="G53" s="193"/>
      <c r="H53" s="193"/>
      <c r="I53" s="193">
        <f>'SO D.1.4. Pol'!G8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25</v>
      </c>
      <c r="G54" s="193"/>
      <c r="H54" s="193"/>
      <c r="I54" s="193">
        <f>'SO D.1.4. Pol'!G11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25</v>
      </c>
      <c r="G55" s="193"/>
      <c r="H55" s="193"/>
      <c r="I55" s="193">
        <f>'SO D.1.4. Pol'!G46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25</v>
      </c>
      <c r="G56" s="193"/>
      <c r="H56" s="193"/>
      <c r="I56" s="193">
        <f>'SO D.1.4. Pol'!G79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25</v>
      </c>
      <c r="G57" s="193"/>
      <c r="H57" s="193"/>
      <c r="I57" s="193">
        <f>'SO D.1.4. Pol'!G128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73</v>
      </c>
      <c r="C58" s="184" t="s">
        <v>27</v>
      </c>
      <c r="D58" s="185"/>
      <c r="E58" s="185"/>
      <c r="F58" s="192" t="s">
        <v>73</v>
      </c>
      <c r="G58" s="193"/>
      <c r="H58" s="193"/>
      <c r="I58" s="193">
        <f>'SO D.1.4. Pol'!G137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SUM(I53:I58)</f>
        <v>0</v>
      </c>
      <c r="J59" s="190">
        <f>SUM(J53:J58)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l6i5vxUSRVNyGRqXYSFZfn0hw9CJ26Kl8okhfNA9loLupVI831AB3K8AJOQ2Pi7NPlFqgMILXnb7lKXhJgTSnQ==" saltValue="SukANIBbdvAf2J+rcEjYt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+v+7ymM6Do0JPemdwLYjZMTexKfOlnWRNcwLs2or0IytYe0Z/61/7LIJhjC6MaS/DN6+tclwEQhKXrX1P+38Cg==" saltValue="d3jSEt9zAKc2g5g5XZsvr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CE982-3E14-4EE5-B4DA-EF8AD3DA013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75</v>
      </c>
      <c r="B1" s="197"/>
      <c r="C1" s="197"/>
      <c r="D1" s="197"/>
      <c r="E1" s="197"/>
      <c r="F1" s="197"/>
      <c r="G1" s="197"/>
      <c r="AG1" t="s">
        <v>76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77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77</v>
      </c>
      <c r="AG3" t="s">
        <v>78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79</v>
      </c>
    </row>
    <row r="5" spans="1:60" x14ac:dyDescent="0.2">
      <c r="D5" s="10"/>
    </row>
    <row r="6" spans="1:60" ht="38.25" x14ac:dyDescent="0.2">
      <c r="A6" s="208" t="s">
        <v>80</v>
      </c>
      <c r="B6" s="210" t="s">
        <v>81</v>
      </c>
      <c r="C6" s="210" t="s">
        <v>82</v>
      </c>
      <c r="D6" s="209" t="s">
        <v>83</v>
      </c>
      <c r="E6" s="208" t="s">
        <v>84</v>
      </c>
      <c r="F6" s="207" t="s">
        <v>85</v>
      </c>
      <c r="G6" s="208" t="s">
        <v>29</v>
      </c>
      <c r="H6" s="211" t="s">
        <v>30</v>
      </c>
      <c r="I6" s="211" t="s">
        <v>86</v>
      </c>
      <c r="J6" s="211" t="s">
        <v>31</v>
      </c>
      <c r="K6" s="211" t="s">
        <v>87</v>
      </c>
      <c r="L6" s="211" t="s">
        <v>88</v>
      </c>
      <c r="M6" s="211" t="s">
        <v>89</v>
      </c>
      <c r="N6" s="211" t="s">
        <v>90</v>
      </c>
      <c r="O6" s="211" t="s">
        <v>91</v>
      </c>
      <c r="P6" s="211" t="s">
        <v>92</v>
      </c>
      <c r="Q6" s="211" t="s">
        <v>93</v>
      </c>
      <c r="R6" s="211" t="s">
        <v>94</v>
      </c>
      <c r="S6" s="211" t="s">
        <v>95</v>
      </c>
      <c r="T6" s="211" t="s">
        <v>96</v>
      </c>
      <c r="U6" s="211" t="s">
        <v>97</v>
      </c>
      <c r="V6" s="211" t="s">
        <v>98</v>
      </c>
      <c r="W6" s="211" t="s">
        <v>99</v>
      </c>
      <c r="X6" s="211" t="s">
        <v>100</v>
      </c>
      <c r="Y6" s="211" t="s">
        <v>101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102</v>
      </c>
      <c r="B8" s="227" t="s">
        <v>63</v>
      </c>
      <c r="C8" s="251" t="s">
        <v>64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24</v>
      </c>
      <c r="W8" s="225"/>
      <c r="X8" s="225"/>
      <c r="Y8" s="225"/>
      <c r="AG8" t="s">
        <v>103</v>
      </c>
    </row>
    <row r="9" spans="1:60" outlineLevel="1" x14ac:dyDescent="0.2">
      <c r="A9" s="233">
        <v>1</v>
      </c>
      <c r="B9" s="234" t="s">
        <v>104</v>
      </c>
      <c r="C9" s="252" t="s">
        <v>105</v>
      </c>
      <c r="D9" s="235" t="s">
        <v>106</v>
      </c>
      <c r="E9" s="236">
        <v>24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107</v>
      </c>
      <c r="T9" s="239" t="s">
        <v>108</v>
      </c>
      <c r="U9" s="222">
        <v>1</v>
      </c>
      <c r="V9" s="222">
        <f>ROUND(E9*U9,2)</f>
        <v>24</v>
      </c>
      <c r="W9" s="222"/>
      <c r="X9" s="222" t="s">
        <v>109</v>
      </c>
      <c r="Y9" s="222" t="s">
        <v>110</v>
      </c>
      <c r="Z9" s="212"/>
      <c r="AA9" s="212"/>
      <c r="AB9" s="212"/>
      <c r="AC9" s="212"/>
      <c r="AD9" s="212"/>
      <c r="AE9" s="212"/>
      <c r="AF9" s="212"/>
      <c r="AG9" s="212" t="s">
        <v>111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3" t="s">
        <v>112</v>
      </c>
      <c r="D10" s="223"/>
      <c r="E10" s="224">
        <v>24</v>
      </c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113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6" t="s">
        <v>102</v>
      </c>
      <c r="B11" s="227" t="s">
        <v>65</v>
      </c>
      <c r="C11" s="251" t="s">
        <v>66</v>
      </c>
      <c r="D11" s="228"/>
      <c r="E11" s="229"/>
      <c r="F11" s="230"/>
      <c r="G11" s="230">
        <f>SUMIF(AG12:AG45,"&lt;&gt;NOR",G12:G45)</f>
        <v>0</v>
      </c>
      <c r="H11" s="230"/>
      <c r="I11" s="230">
        <f>SUM(I12:I45)</f>
        <v>0</v>
      </c>
      <c r="J11" s="230"/>
      <c r="K11" s="230">
        <f>SUM(K12:K45)</f>
        <v>0</v>
      </c>
      <c r="L11" s="230"/>
      <c r="M11" s="230">
        <f>SUM(M12:M45)</f>
        <v>0</v>
      </c>
      <c r="N11" s="229"/>
      <c r="O11" s="229">
        <f>SUM(O12:O45)</f>
        <v>0.32</v>
      </c>
      <c r="P11" s="229"/>
      <c r="Q11" s="229">
        <f>SUM(Q12:Q45)</f>
        <v>0</v>
      </c>
      <c r="R11" s="230"/>
      <c r="S11" s="230"/>
      <c r="T11" s="231"/>
      <c r="U11" s="225"/>
      <c r="V11" s="225">
        <f>SUM(V12:V45)</f>
        <v>68.19</v>
      </c>
      <c r="W11" s="225"/>
      <c r="X11" s="225"/>
      <c r="Y11" s="225"/>
      <c r="AG11" t="s">
        <v>103</v>
      </c>
    </row>
    <row r="12" spans="1:60" ht="22.5" outlineLevel="1" x14ac:dyDescent="0.2">
      <c r="A12" s="233">
        <v>2</v>
      </c>
      <c r="B12" s="234" t="s">
        <v>114</v>
      </c>
      <c r="C12" s="252" t="s">
        <v>115</v>
      </c>
      <c r="D12" s="235" t="s">
        <v>116</v>
      </c>
      <c r="E12" s="236">
        <v>10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6">
        <v>8.94E-3</v>
      </c>
      <c r="O12" s="236">
        <f>ROUND(E12*N12,2)</f>
        <v>0.09</v>
      </c>
      <c r="P12" s="236">
        <v>0</v>
      </c>
      <c r="Q12" s="236">
        <f>ROUND(E12*P12,2)</f>
        <v>0</v>
      </c>
      <c r="R12" s="238" t="s">
        <v>117</v>
      </c>
      <c r="S12" s="238" t="s">
        <v>118</v>
      </c>
      <c r="T12" s="239" t="s">
        <v>118</v>
      </c>
      <c r="U12" s="222">
        <v>1.1279999999999999</v>
      </c>
      <c r="V12" s="222">
        <f>ROUND(E12*U12,2)</f>
        <v>11.28</v>
      </c>
      <c r="W12" s="222"/>
      <c r="X12" s="222" t="s">
        <v>109</v>
      </c>
      <c r="Y12" s="222" t="s">
        <v>110</v>
      </c>
      <c r="Z12" s="212"/>
      <c r="AA12" s="212"/>
      <c r="AB12" s="212"/>
      <c r="AC12" s="212"/>
      <c r="AD12" s="212"/>
      <c r="AE12" s="212"/>
      <c r="AF12" s="212"/>
      <c r="AG12" s="212" t="s">
        <v>111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4" t="s">
        <v>119</v>
      </c>
      <c r="D13" s="240"/>
      <c r="E13" s="240"/>
      <c r="F13" s="240"/>
      <c r="G13" s="240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120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3">
        <v>3</v>
      </c>
      <c r="B14" s="234" t="s">
        <v>121</v>
      </c>
      <c r="C14" s="252" t="s">
        <v>122</v>
      </c>
      <c r="D14" s="235" t="s">
        <v>116</v>
      </c>
      <c r="E14" s="236">
        <v>13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6">
        <v>1.265E-2</v>
      </c>
      <c r="O14" s="236">
        <f>ROUND(E14*N14,2)</f>
        <v>0.16</v>
      </c>
      <c r="P14" s="236">
        <v>0</v>
      </c>
      <c r="Q14" s="236">
        <f>ROUND(E14*P14,2)</f>
        <v>0</v>
      </c>
      <c r="R14" s="238" t="s">
        <v>117</v>
      </c>
      <c r="S14" s="238" t="s">
        <v>118</v>
      </c>
      <c r="T14" s="239" t="s">
        <v>118</v>
      </c>
      <c r="U14" s="222">
        <v>0.50600000000000001</v>
      </c>
      <c r="V14" s="222">
        <f>ROUND(E14*U14,2)</f>
        <v>6.58</v>
      </c>
      <c r="W14" s="222"/>
      <c r="X14" s="222" t="s">
        <v>109</v>
      </c>
      <c r="Y14" s="222" t="s">
        <v>110</v>
      </c>
      <c r="Z14" s="212"/>
      <c r="AA14" s="212"/>
      <c r="AB14" s="212"/>
      <c r="AC14" s="212"/>
      <c r="AD14" s="212"/>
      <c r="AE14" s="212"/>
      <c r="AF14" s="212"/>
      <c r="AG14" s="212" t="s">
        <v>111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54" t="s">
        <v>119</v>
      </c>
      <c r="D15" s="240"/>
      <c r="E15" s="240"/>
      <c r="F15" s="240"/>
      <c r="G15" s="240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120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3">
        <v>4</v>
      </c>
      <c r="B16" s="234" t="s">
        <v>123</v>
      </c>
      <c r="C16" s="252" t="s">
        <v>124</v>
      </c>
      <c r="D16" s="235" t="s">
        <v>116</v>
      </c>
      <c r="E16" s="236">
        <v>10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6">
        <v>6.7499999999999999E-3</v>
      </c>
      <c r="O16" s="236">
        <f>ROUND(E16*N16,2)</f>
        <v>7.0000000000000007E-2</v>
      </c>
      <c r="P16" s="236">
        <v>0</v>
      </c>
      <c r="Q16" s="236">
        <f>ROUND(E16*P16,2)</f>
        <v>0</v>
      </c>
      <c r="R16" s="238" t="s">
        <v>117</v>
      </c>
      <c r="S16" s="238" t="s">
        <v>118</v>
      </c>
      <c r="T16" s="239" t="s">
        <v>118</v>
      </c>
      <c r="U16" s="222">
        <v>0.70899999999999996</v>
      </c>
      <c r="V16" s="222">
        <f>ROUND(E16*U16,2)</f>
        <v>7.09</v>
      </c>
      <c r="W16" s="222"/>
      <c r="X16" s="222" t="s">
        <v>109</v>
      </c>
      <c r="Y16" s="222" t="s">
        <v>110</v>
      </c>
      <c r="Z16" s="212"/>
      <c r="AA16" s="212"/>
      <c r="AB16" s="212"/>
      <c r="AC16" s="212"/>
      <c r="AD16" s="212"/>
      <c r="AE16" s="212"/>
      <c r="AF16" s="212"/>
      <c r="AG16" s="212" t="s">
        <v>111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54" t="s">
        <v>119</v>
      </c>
      <c r="D17" s="240"/>
      <c r="E17" s="240"/>
      <c r="F17" s="240"/>
      <c r="G17" s="240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120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3">
        <v>5</v>
      </c>
      <c r="B18" s="234" t="s">
        <v>125</v>
      </c>
      <c r="C18" s="252" t="s">
        <v>126</v>
      </c>
      <c r="D18" s="235" t="s">
        <v>127</v>
      </c>
      <c r="E18" s="236">
        <v>2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6">
        <v>3.8000000000000002E-4</v>
      </c>
      <c r="O18" s="236">
        <f>ROUND(E18*N18,2)</f>
        <v>0</v>
      </c>
      <c r="P18" s="236">
        <v>0</v>
      </c>
      <c r="Q18" s="236">
        <f>ROUND(E18*P18,2)</f>
        <v>0</v>
      </c>
      <c r="R18" s="238" t="s">
        <v>117</v>
      </c>
      <c r="S18" s="238" t="s">
        <v>118</v>
      </c>
      <c r="T18" s="239" t="s">
        <v>118</v>
      </c>
      <c r="U18" s="222">
        <v>0.32</v>
      </c>
      <c r="V18" s="222">
        <f>ROUND(E18*U18,2)</f>
        <v>0.64</v>
      </c>
      <c r="W18" s="222"/>
      <c r="X18" s="222" t="s">
        <v>109</v>
      </c>
      <c r="Y18" s="222" t="s">
        <v>110</v>
      </c>
      <c r="Z18" s="212"/>
      <c r="AA18" s="212"/>
      <c r="AB18" s="212"/>
      <c r="AC18" s="212"/>
      <c r="AD18" s="212"/>
      <c r="AE18" s="212"/>
      <c r="AF18" s="212"/>
      <c r="AG18" s="212" t="s">
        <v>111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55" t="s">
        <v>128</v>
      </c>
      <c r="D19" s="241"/>
      <c r="E19" s="241"/>
      <c r="F19" s="241"/>
      <c r="G19" s="241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129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6" t="s">
        <v>130</v>
      </c>
      <c r="D20" s="242"/>
      <c r="E20" s="242"/>
      <c r="F20" s="242"/>
      <c r="G20" s="24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120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3">
        <v>6</v>
      </c>
      <c r="B21" s="234" t="s">
        <v>131</v>
      </c>
      <c r="C21" s="252" t="s">
        <v>132</v>
      </c>
      <c r="D21" s="235" t="s">
        <v>127</v>
      </c>
      <c r="E21" s="236">
        <v>10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6">
        <v>4.6999999999999999E-4</v>
      </c>
      <c r="O21" s="236">
        <f>ROUND(E21*N21,2)</f>
        <v>0</v>
      </c>
      <c r="P21" s="236">
        <v>0</v>
      </c>
      <c r="Q21" s="236">
        <f>ROUND(E21*P21,2)</f>
        <v>0</v>
      </c>
      <c r="R21" s="238" t="s">
        <v>117</v>
      </c>
      <c r="S21" s="238" t="s">
        <v>118</v>
      </c>
      <c r="T21" s="239" t="s">
        <v>118</v>
      </c>
      <c r="U21" s="222">
        <v>0.35899999999999999</v>
      </c>
      <c r="V21" s="222">
        <f>ROUND(E21*U21,2)</f>
        <v>3.59</v>
      </c>
      <c r="W21" s="222"/>
      <c r="X21" s="222" t="s">
        <v>109</v>
      </c>
      <c r="Y21" s="222" t="s">
        <v>110</v>
      </c>
      <c r="Z21" s="212"/>
      <c r="AA21" s="212"/>
      <c r="AB21" s="212"/>
      <c r="AC21" s="212"/>
      <c r="AD21" s="212"/>
      <c r="AE21" s="212"/>
      <c r="AF21" s="212"/>
      <c r="AG21" s="212" t="s">
        <v>111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55" t="s">
        <v>128</v>
      </c>
      <c r="D22" s="241"/>
      <c r="E22" s="241"/>
      <c r="F22" s="241"/>
      <c r="G22" s="241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129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56" t="s">
        <v>130</v>
      </c>
      <c r="D23" s="242"/>
      <c r="E23" s="242"/>
      <c r="F23" s="242"/>
      <c r="G23" s="24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120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3">
        <v>7</v>
      </c>
      <c r="B24" s="234" t="s">
        <v>133</v>
      </c>
      <c r="C24" s="252" t="s">
        <v>134</v>
      </c>
      <c r="D24" s="235" t="s">
        <v>127</v>
      </c>
      <c r="E24" s="236">
        <v>1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6">
        <v>1.5200000000000001E-3</v>
      </c>
      <c r="O24" s="236">
        <f>ROUND(E24*N24,2)</f>
        <v>0</v>
      </c>
      <c r="P24" s="236">
        <v>0</v>
      </c>
      <c r="Q24" s="236">
        <f>ROUND(E24*P24,2)</f>
        <v>0</v>
      </c>
      <c r="R24" s="238" t="s">
        <v>117</v>
      </c>
      <c r="S24" s="238" t="s">
        <v>118</v>
      </c>
      <c r="T24" s="239" t="s">
        <v>118</v>
      </c>
      <c r="U24" s="222">
        <v>1.173</v>
      </c>
      <c r="V24" s="222">
        <f>ROUND(E24*U24,2)</f>
        <v>1.17</v>
      </c>
      <c r="W24" s="222"/>
      <c r="X24" s="222" t="s">
        <v>109</v>
      </c>
      <c r="Y24" s="222" t="s">
        <v>110</v>
      </c>
      <c r="Z24" s="212"/>
      <c r="AA24" s="212"/>
      <c r="AB24" s="212"/>
      <c r="AC24" s="212"/>
      <c r="AD24" s="212"/>
      <c r="AE24" s="212"/>
      <c r="AF24" s="212"/>
      <c r="AG24" s="212" t="s">
        <v>111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55" t="s">
        <v>128</v>
      </c>
      <c r="D25" s="241"/>
      <c r="E25" s="241"/>
      <c r="F25" s="241"/>
      <c r="G25" s="241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129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56" t="s">
        <v>130</v>
      </c>
      <c r="D26" s="242"/>
      <c r="E26" s="242"/>
      <c r="F26" s="242"/>
      <c r="G26" s="24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120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3">
        <v>8</v>
      </c>
      <c r="B27" s="234" t="s">
        <v>135</v>
      </c>
      <c r="C27" s="252" t="s">
        <v>136</v>
      </c>
      <c r="D27" s="235" t="s">
        <v>116</v>
      </c>
      <c r="E27" s="236">
        <v>14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8" t="s">
        <v>117</v>
      </c>
      <c r="S27" s="238" t="s">
        <v>118</v>
      </c>
      <c r="T27" s="239" t="s">
        <v>118</v>
      </c>
      <c r="U27" s="222">
        <v>0.157</v>
      </c>
      <c r="V27" s="222">
        <f>ROUND(E27*U27,2)</f>
        <v>2.2000000000000002</v>
      </c>
      <c r="W27" s="222"/>
      <c r="X27" s="222" t="s">
        <v>109</v>
      </c>
      <c r="Y27" s="222" t="s">
        <v>110</v>
      </c>
      <c r="Z27" s="212"/>
      <c r="AA27" s="212"/>
      <c r="AB27" s="212"/>
      <c r="AC27" s="212"/>
      <c r="AD27" s="212"/>
      <c r="AE27" s="212"/>
      <c r="AF27" s="212"/>
      <c r="AG27" s="212" t="s">
        <v>111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5" t="s">
        <v>137</v>
      </c>
      <c r="D28" s="241"/>
      <c r="E28" s="241"/>
      <c r="F28" s="241"/>
      <c r="G28" s="241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129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3" t="s">
        <v>138</v>
      </c>
      <c r="D29" s="223"/>
      <c r="E29" s="224">
        <v>12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113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19"/>
      <c r="B30" s="220"/>
      <c r="C30" s="253" t="s">
        <v>139</v>
      </c>
      <c r="D30" s="223"/>
      <c r="E30" s="224">
        <v>2</v>
      </c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113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3">
        <v>9</v>
      </c>
      <c r="B31" s="234" t="s">
        <v>140</v>
      </c>
      <c r="C31" s="252" t="s">
        <v>141</v>
      </c>
      <c r="D31" s="235" t="s">
        <v>116</v>
      </c>
      <c r="E31" s="236">
        <v>28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8" t="s">
        <v>117</v>
      </c>
      <c r="S31" s="238" t="s">
        <v>118</v>
      </c>
      <c r="T31" s="239" t="s">
        <v>118</v>
      </c>
      <c r="U31" s="222">
        <v>0.17399999999999999</v>
      </c>
      <c r="V31" s="222">
        <f>ROUND(E31*U31,2)</f>
        <v>4.87</v>
      </c>
      <c r="W31" s="222"/>
      <c r="X31" s="222" t="s">
        <v>109</v>
      </c>
      <c r="Y31" s="222" t="s">
        <v>110</v>
      </c>
      <c r="Z31" s="212"/>
      <c r="AA31" s="212"/>
      <c r="AB31" s="212"/>
      <c r="AC31" s="212"/>
      <c r="AD31" s="212"/>
      <c r="AE31" s="212"/>
      <c r="AF31" s="212"/>
      <c r="AG31" s="212" t="s">
        <v>111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55" t="s">
        <v>137</v>
      </c>
      <c r="D32" s="241"/>
      <c r="E32" s="241"/>
      <c r="F32" s="241"/>
      <c r="G32" s="241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129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53" t="s">
        <v>142</v>
      </c>
      <c r="D33" s="223"/>
      <c r="E33" s="224">
        <v>14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113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53" t="s">
        <v>143</v>
      </c>
      <c r="D34" s="223"/>
      <c r="E34" s="224">
        <v>12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113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53" t="s">
        <v>144</v>
      </c>
      <c r="D35" s="223"/>
      <c r="E35" s="224">
        <v>2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113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33">
        <v>10</v>
      </c>
      <c r="B36" s="234" t="s">
        <v>145</v>
      </c>
      <c r="C36" s="252" t="s">
        <v>146</v>
      </c>
      <c r="D36" s="235" t="s">
        <v>116</v>
      </c>
      <c r="E36" s="236">
        <v>14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8" t="s">
        <v>117</v>
      </c>
      <c r="S36" s="238" t="s">
        <v>118</v>
      </c>
      <c r="T36" s="239" t="s">
        <v>118</v>
      </c>
      <c r="U36" s="222">
        <v>0.25900000000000001</v>
      </c>
      <c r="V36" s="222">
        <f>ROUND(E36*U36,2)</f>
        <v>3.63</v>
      </c>
      <c r="W36" s="222"/>
      <c r="X36" s="222" t="s">
        <v>109</v>
      </c>
      <c r="Y36" s="222" t="s">
        <v>110</v>
      </c>
      <c r="Z36" s="212"/>
      <c r="AA36" s="212"/>
      <c r="AB36" s="212"/>
      <c r="AC36" s="212"/>
      <c r="AD36" s="212"/>
      <c r="AE36" s="212"/>
      <c r="AF36" s="212"/>
      <c r="AG36" s="212" t="s">
        <v>111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55" t="s">
        <v>137</v>
      </c>
      <c r="D37" s="241"/>
      <c r="E37" s="241"/>
      <c r="F37" s="241"/>
      <c r="G37" s="241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129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53" t="s">
        <v>147</v>
      </c>
      <c r="D38" s="223"/>
      <c r="E38" s="224">
        <v>12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113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3" t="s">
        <v>148</v>
      </c>
      <c r="D39" s="223"/>
      <c r="E39" s="224">
        <v>2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113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3">
        <v>11</v>
      </c>
      <c r="B40" s="234" t="s">
        <v>149</v>
      </c>
      <c r="C40" s="252" t="s">
        <v>150</v>
      </c>
      <c r="D40" s="235" t="s">
        <v>127</v>
      </c>
      <c r="E40" s="236">
        <v>13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8" t="s">
        <v>117</v>
      </c>
      <c r="S40" s="238" t="s">
        <v>118</v>
      </c>
      <c r="T40" s="239" t="s">
        <v>118</v>
      </c>
      <c r="U40" s="222">
        <v>4.8000000000000001E-2</v>
      </c>
      <c r="V40" s="222">
        <f>ROUND(E40*U40,2)</f>
        <v>0.62</v>
      </c>
      <c r="W40" s="222"/>
      <c r="X40" s="222" t="s">
        <v>109</v>
      </c>
      <c r="Y40" s="222" t="s">
        <v>110</v>
      </c>
      <c r="Z40" s="212"/>
      <c r="AA40" s="212"/>
      <c r="AB40" s="212"/>
      <c r="AC40" s="212"/>
      <c r="AD40" s="212"/>
      <c r="AE40" s="212"/>
      <c r="AF40" s="212"/>
      <c r="AG40" s="212" t="s">
        <v>111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53" t="s">
        <v>151</v>
      </c>
      <c r="D41" s="223"/>
      <c r="E41" s="224">
        <v>13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113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33">
        <v>12</v>
      </c>
      <c r="B42" s="234" t="s">
        <v>152</v>
      </c>
      <c r="C42" s="252" t="s">
        <v>153</v>
      </c>
      <c r="D42" s="235" t="s">
        <v>106</v>
      </c>
      <c r="E42" s="236">
        <v>26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8"/>
      <c r="S42" s="238" t="s">
        <v>107</v>
      </c>
      <c r="T42" s="239" t="s">
        <v>154</v>
      </c>
      <c r="U42" s="222">
        <v>1</v>
      </c>
      <c r="V42" s="222">
        <f>ROUND(E42*U42,2)</f>
        <v>26</v>
      </c>
      <c r="W42" s="222"/>
      <c r="X42" s="222" t="s">
        <v>109</v>
      </c>
      <c r="Y42" s="222" t="s">
        <v>110</v>
      </c>
      <c r="Z42" s="212"/>
      <c r="AA42" s="212"/>
      <c r="AB42" s="212"/>
      <c r="AC42" s="212"/>
      <c r="AD42" s="212"/>
      <c r="AE42" s="212"/>
      <c r="AF42" s="212"/>
      <c r="AG42" s="212" t="s">
        <v>111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53" t="s">
        <v>155</v>
      </c>
      <c r="D43" s="223"/>
      <c r="E43" s="224">
        <v>26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113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33">
        <v>13</v>
      </c>
      <c r="B44" s="234" t="s">
        <v>156</v>
      </c>
      <c r="C44" s="252" t="s">
        <v>157</v>
      </c>
      <c r="D44" s="235" t="s">
        <v>158</v>
      </c>
      <c r="E44" s="236">
        <v>0.32833000000000001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6">
        <v>0</v>
      </c>
      <c r="O44" s="236">
        <f>ROUND(E44*N44,2)</f>
        <v>0</v>
      </c>
      <c r="P44" s="236">
        <v>0</v>
      </c>
      <c r="Q44" s="236">
        <f>ROUND(E44*P44,2)</f>
        <v>0</v>
      </c>
      <c r="R44" s="238" t="s">
        <v>117</v>
      </c>
      <c r="S44" s="238" t="s">
        <v>118</v>
      </c>
      <c r="T44" s="239" t="s">
        <v>118</v>
      </c>
      <c r="U44" s="222">
        <v>1.575</v>
      </c>
      <c r="V44" s="222">
        <f>ROUND(E44*U44,2)</f>
        <v>0.52</v>
      </c>
      <c r="W44" s="222"/>
      <c r="X44" s="222" t="s">
        <v>159</v>
      </c>
      <c r="Y44" s="222" t="s">
        <v>110</v>
      </c>
      <c r="Z44" s="212"/>
      <c r="AA44" s="212"/>
      <c r="AB44" s="212"/>
      <c r="AC44" s="212"/>
      <c r="AD44" s="212"/>
      <c r="AE44" s="212"/>
      <c r="AF44" s="212"/>
      <c r="AG44" s="212" t="s">
        <v>160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55" t="s">
        <v>161</v>
      </c>
      <c r="D45" s="241"/>
      <c r="E45" s="241"/>
      <c r="F45" s="241"/>
      <c r="G45" s="241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129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">
      <c r="A46" s="226" t="s">
        <v>102</v>
      </c>
      <c r="B46" s="227" t="s">
        <v>67</v>
      </c>
      <c r="C46" s="251" t="s">
        <v>68</v>
      </c>
      <c r="D46" s="228"/>
      <c r="E46" s="229"/>
      <c r="F46" s="230"/>
      <c r="G46" s="230">
        <f>SUMIF(AG47:AG78,"&lt;&gt;NOR",G47:G78)</f>
        <v>0</v>
      </c>
      <c r="H46" s="230"/>
      <c r="I46" s="230">
        <f>SUM(I47:I78)</f>
        <v>0</v>
      </c>
      <c r="J46" s="230"/>
      <c r="K46" s="230">
        <f>SUM(K47:K78)</f>
        <v>0</v>
      </c>
      <c r="L46" s="230"/>
      <c r="M46" s="230">
        <f>SUM(M47:M78)</f>
        <v>0</v>
      </c>
      <c r="N46" s="229"/>
      <c r="O46" s="229">
        <f>SUM(O47:O78)</f>
        <v>0.03</v>
      </c>
      <c r="P46" s="229"/>
      <c r="Q46" s="229">
        <f>SUM(Q47:Q78)</f>
        <v>0</v>
      </c>
      <c r="R46" s="230"/>
      <c r="S46" s="230"/>
      <c r="T46" s="231"/>
      <c r="U46" s="225"/>
      <c r="V46" s="225">
        <f>SUM(V47:V78)</f>
        <v>118.33</v>
      </c>
      <c r="W46" s="225"/>
      <c r="X46" s="225"/>
      <c r="Y46" s="225"/>
      <c r="AG46" t="s">
        <v>103</v>
      </c>
    </row>
    <row r="47" spans="1:60" ht="22.5" outlineLevel="1" x14ac:dyDescent="0.2">
      <c r="A47" s="243">
        <v>14</v>
      </c>
      <c r="B47" s="244" t="s">
        <v>162</v>
      </c>
      <c r="C47" s="257" t="s">
        <v>163</v>
      </c>
      <c r="D47" s="245" t="s">
        <v>116</v>
      </c>
      <c r="E47" s="246">
        <v>26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21</v>
      </c>
      <c r="M47" s="248">
        <f>G47*(1+L47/100)</f>
        <v>0</v>
      </c>
      <c r="N47" s="246">
        <v>2.0000000000000002E-5</v>
      </c>
      <c r="O47" s="246">
        <f>ROUND(E47*N47,2)</f>
        <v>0</v>
      </c>
      <c r="P47" s="246">
        <v>0</v>
      </c>
      <c r="Q47" s="246">
        <f>ROUND(E47*P47,2)</f>
        <v>0</v>
      </c>
      <c r="R47" s="248" t="s">
        <v>117</v>
      </c>
      <c r="S47" s="248" t="s">
        <v>118</v>
      </c>
      <c r="T47" s="249" t="s">
        <v>118</v>
      </c>
      <c r="U47" s="222">
        <v>0.24267</v>
      </c>
      <c r="V47" s="222">
        <f>ROUND(E47*U47,2)</f>
        <v>6.31</v>
      </c>
      <c r="W47" s="222"/>
      <c r="X47" s="222" t="s">
        <v>109</v>
      </c>
      <c r="Y47" s="222" t="s">
        <v>110</v>
      </c>
      <c r="Z47" s="212"/>
      <c r="AA47" s="212"/>
      <c r="AB47" s="212"/>
      <c r="AC47" s="212"/>
      <c r="AD47" s="212"/>
      <c r="AE47" s="212"/>
      <c r="AF47" s="212"/>
      <c r="AG47" s="212" t="s">
        <v>111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43">
        <v>15</v>
      </c>
      <c r="B48" s="244" t="s">
        <v>164</v>
      </c>
      <c r="C48" s="257" t="s">
        <v>165</v>
      </c>
      <c r="D48" s="245" t="s">
        <v>116</v>
      </c>
      <c r="E48" s="246">
        <v>26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21</v>
      </c>
      <c r="M48" s="248">
        <f>G48*(1+L48/100)</f>
        <v>0</v>
      </c>
      <c r="N48" s="246">
        <v>0</v>
      </c>
      <c r="O48" s="246">
        <f>ROUND(E48*N48,2)</f>
        <v>0</v>
      </c>
      <c r="P48" s="246">
        <v>0</v>
      </c>
      <c r="Q48" s="246">
        <f>ROUND(E48*P48,2)</f>
        <v>0</v>
      </c>
      <c r="R48" s="248" t="s">
        <v>117</v>
      </c>
      <c r="S48" s="248" t="s">
        <v>118</v>
      </c>
      <c r="T48" s="249" t="s">
        <v>118</v>
      </c>
      <c r="U48" s="222">
        <v>7.6880000000000004E-2</v>
      </c>
      <c r="V48" s="222">
        <f>ROUND(E48*U48,2)</f>
        <v>2</v>
      </c>
      <c r="W48" s="222"/>
      <c r="X48" s="222" t="s">
        <v>109</v>
      </c>
      <c r="Y48" s="222" t="s">
        <v>110</v>
      </c>
      <c r="Z48" s="212"/>
      <c r="AA48" s="212"/>
      <c r="AB48" s="212"/>
      <c r="AC48" s="212"/>
      <c r="AD48" s="212"/>
      <c r="AE48" s="212"/>
      <c r="AF48" s="212"/>
      <c r="AG48" s="212" t="s">
        <v>111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33">
        <v>16</v>
      </c>
      <c r="B49" s="234" t="s">
        <v>166</v>
      </c>
      <c r="C49" s="252" t="s">
        <v>167</v>
      </c>
      <c r="D49" s="235" t="s">
        <v>127</v>
      </c>
      <c r="E49" s="236">
        <v>20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6">
        <v>4.2999999999999999E-4</v>
      </c>
      <c r="O49" s="236">
        <f>ROUND(E49*N49,2)</f>
        <v>0.01</v>
      </c>
      <c r="P49" s="236">
        <v>0</v>
      </c>
      <c r="Q49" s="236">
        <f>ROUND(E49*P49,2)</f>
        <v>0</v>
      </c>
      <c r="R49" s="238" t="s">
        <v>117</v>
      </c>
      <c r="S49" s="238" t="s">
        <v>118</v>
      </c>
      <c r="T49" s="239" t="s">
        <v>118</v>
      </c>
      <c r="U49" s="222">
        <v>0.27889999999999998</v>
      </c>
      <c r="V49" s="222">
        <f>ROUND(E49*U49,2)</f>
        <v>5.58</v>
      </c>
      <c r="W49" s="222"/>
      <c r="X49" s="222" t="s">
        <v>109</v>
      </c>
      <c r="Y49" s="222" t="s">
        <v>110</v>
      </c>
      <c r="Z49" s="212"/>
      <c r="AA49" s="212"/>
      <c r="AB49" s="212"/>
      <c r="AC49" s="212"/>
      <c r="AD49" s="212"/>
      <c r="AE49" s="212"/>
      <c r="AF49" s="212"/>
      <c r="AG49" s="212" t="s">
        <v>111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55" t="s">
        <v>168</v>
      </c>
      <c r="D50" s="241"/>
      <c r="E50" s="241"/>
      <c r="F50" s="241"/>
      <c r="G50" s="241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6" t="s">
        <v>119</v>
      </c>
      <c r="D51" s="242"/>
      <c r="E51" s="242"/>
      <c r="F51" s="242"/>
      <c r="G51" s="24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120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53" t="s">
        <v>169</v>
      </c>
      <c r="D52" s="223"/>
      <c r="E52" s="224">
        <v>10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113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53" t="s">
        <v>170</v>
      </c>
      <c r="D53" s="223"/>
      <c r="E53" s="224">
        <v>10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113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43">
        <v>17</v>
      </c>
      <c r="B54" s="244" t="s">
        <v>171</v>
      </c>
      <c r="C54" s="257" t="s">
        <v>172</v>
      </c>
      <c r="D54" s="245" t="s">
        <v>173</v>
      </c>
      <c r="E54" s="246">
        <v>1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21</v>
      </c>
      <c r="M54" s="248">
        <f>G54*(1+L54/100)</f>
        <v>0</v>
      </c>
      <c r="N54" s="246">
        <v>0</v>
      </c>
      <c r="O54" s="246">
        <f>ROUND(E54*N54,2)</f>
        <v>0</v>
      </c>
      <c r="P54" s="246">
        <v>0</v>
      </c>
      <c r="Q54" s="246">
        <f>ROUND(E54*P54,2)</f>
        <v>0</v>
      </c>
      <c r="R54" s="248" t="s">
        <v>117</v>
      </c>
      <c r="S54" s="248" t="s">
        <v>118</v>
      </c>
      <c r="T54" s="249" t="s">
        <v>118</v>
      </c>
      <c r="U54" s="222">
        <v>0.65566000000000002</v>
      </c>
      <c r="V54" s="222">
        <f>ROUND(E54*U54,2)</f>
        <v>0.66</v>
      </c>
      <c r="W54" s="222"/>
      <c r="X54" s="222" t="s">
        <v>109</v>
      </c>
      <c r="Y54" s="222" t="s">
        <v>110</v>
      </c>
      <c r="Z54" s="212"/>
      <c r="AA54" s="212"/>
      <c r="AB54" s="212"/>
      <c r="AC54" s="212"/>
      <c r="AD54" s="212"/>
      <c r="AE54" s="212"/>
      <c r="AF54" s="212"/>
      <c r="AG54" s="212" t="s">
        <v>111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33">
        <v>18</v>
      </c>
      <c r="B55" s="234" t="s">
        <v>174</v>
      </c>
      <c r="C55" s="252" t="s">
        <v>175</v>
      </c>
      <c r="D55" s="235" t="s">
        <v>127</v>
      </c>
      <c r="E55" s="236">
        <v>10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6">
        <v>3.0000000000000001E-5</v>
      </c>
      <c r="O55" s="236">
        <f>ROUND(E55*N55,2)</f>
        <v>0</v>
      </c>
      <c r="P55" s="236">
        <v>0</v>
      </c>
      <c r="Q55" s="236">
        <f>ROUND(E55*P55,2)</f>
        <v>0</v>
      </c>
      <c r="R55" s="238" t="s">
        <v>117</v>
      </c>
      <c r="S55" s="238" t="s">
        <v>118</v>
      </c>
      <c r="T55" s="239" t="s">
        <v>118</v>
      </c>
      <c r="U55" s="222">
        <v>0.129</v>
      </c>
      <c r="V55" s="222">
        <f>ROUND(E55*U55,2)</f>
        <v>1.29</v>
      </c>
      <c r="W55" s="222"/>
      <c r="X55" s="222" t="s">
        <v>109</v>
      </c>
      <c r="Y55" s="222" t="s">
        <v>110</v>
      </c>
      <c r="Z55" s="212"/>
      <c r="AA55" s="212"/>
      <c r="AB55" s="212"/>
      <c r="AC55" s="212"/>
      <c r="AD55" s="212"/>
      <c r="AE55" s="212"/>
      <c r="AF55" s="212"/>
      <c r="AG55" s="212" t="s">
        <v>111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19"/>
      <c r="B56" s="220"/>
      <c r="C56" s="254" t="s">
        <v>176</v>
      </c>
      <c r="D56" s="240"/>
      <c r="E56" s="240"/>
      <c r="F56" s="240"/>
      <c r="G56" s="240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120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33">
        <v>19</v>
      </c>
      <c r="B57" s="234" t="s">
        <v>177</v>
      </c>
      <c r="C57" s="252" t="s">
        <v>178</v>
      </c>
      <c r="D57" s="235" t="s">
        <v>127</v>
      </c>
      <c r="E57" s="236">
        <v>10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6">
        <v>4.0000000000000003E-5</v>
      </c>
      <c r="O57" s="236">
        <f>ROUND(E57*N57,2)</f>
        <v>0</v>
      </c>
      <c r="P57" s="236">
        <v>0</v>
      </c>
      <c r="Q57" s="236">
        <f>ROUND(E57*P57,2)</f>
        <v>0</v>
      </c>
      <c r="R57" s="238" t="s">
        <v>117</v>
      </c>
      <c r="S57" s="238" t="s">
        <v>118</v>
      </c>
      <c r="T57" s="239" t="s">
        <v>118</v>
      </c>
      <c r="U57" s="222">
        <v>0.129</v>
      </c>
      <c r="V57" s="222">
        <f>ROUND(E57*U57,2)</f>
        <v>1.29</v>
      </c>
      <c r="W57" s="222"/>
      <c r="X57" s="222" t="s">
        <v>109</v>
      </c>
      <c r="Y57" s="222" t="s">
        <v>110</v>
      </c>
      <c r="Z57" s="212"/>
      <c r="AA57" s="212"/>
      <c r="AB57" s="212"/>
      <c r="AC57" s="212"/>
      <c r="AD57" s="212"/>
      <c r="AE57" s="212"/>
      <c r="AF57" s="212"/>
      <c r="AG57" s="212" t="s">
        <v>111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54" t="s">
        <v>176</v>
      </c>
      <c r="D58" s="240"/>
      <c r="E58" s="240"/>
      <c r="F58" s="240"/>
      <c r="G58" s="240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120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33">
        <v>20</v>
      </c>
      <c r="B59" s="234" t="s">
        <v>179</v>
      </c>
      <c r="C59" s="252" t="s">
        <v>180</v>
      </c>
      <c r="D59" s="235" t="s">
        <v>116</v>
      </c>
      <c r="E59" s="236">
        <v>98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6">
        <v>0</v>
      </c>
      <c r="O59" s="236">
        <f>ROUND(E59*N59,2)</f>
        <v>0</v>
      </c>
      <c r="P59" s="236">
        <v>0</v>
      </c>
      <c r="Q59" s="236">
        <f>ROUND(E59*P59,2)</f>
        <v>0</v>
      </c>
      <c r="R59" s="238" t="s">
        <v>117</v>
      </c>
      <c r="S59" s="238" t="s">
        <v>118</v>
      </c>
      <c r="T59" s="239" t="s">
        <v>118</v>
      </c>
      <c r="U59" s="222">
        <v>0.42499999999999999</v>
      </c>
      <c r="V59" s="222">
        <f>ROUND(E59*U59,2)</f>
        <v>41.65</v>
      </c>
      <c r="W59" s="222"/>
      <c r="X59" s="222" t="s">
        <v>109</v>
      </c>
      <c r="Y59" s="222" t="s">
        <v>110</v>
      </c>
      <c r="Z59" s="212"/>
      <c r="AA59" s="212"/>
      <c r="AB59" s="212"/>
      <c r="AC59" s="212"/>
      <c r="AD59" s="212"/>
      <c r="AE59" s="212"/>
      <c r="AF59" s="212"/>
      <c r="AG59" s="212" t="s">
        <v>111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53" t="s">
        <v>181</v>
      </c>
      <c r="D60" s="223"/>
      <c r="E60" s="224">
        <v>24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113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53" t="s">
        <v>182</v>
      </c>
      <c r="D61" s="223"/>
      <c r="E61" s="224">
        <v>4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113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53" t="s">
        <v>183</v>
      </c>
      <c r="D62" s="223"/>
      <c r="E62" s="224">
        <v>28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113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53" t="s">
        <v>184</v>
      </c>
      <c r="D63" s="223"/>
      <c r="E63" s="224">
        <v>24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113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53" t="s">
        <v>185</v>
      </c>
      <c r="D64" s="223"/>
      <c r="E64" s="224">
        <v>4</v>
      </c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113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19"/>
      <c r="B65" s="220"/>
      <c r="C65" s="253" t="s">
        <v>147</v>
      </c>
      <c r="D65" s="223"/>
      <c r="E65" s="224">
        <v>12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113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53" t="s">
        <v>148</v>
      </c>
      <c r="D66" s="223"/>
      <c r="E66" s="224">
        <v>2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113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33">
        <v>21</v>
      </c>
      <c r="B67" s="234" t="s">
        <v>186</v>
      </c>
      <c r="C67" s="252" t="s">
        <v>187</v>
      </c>
      <c r="D67" s="235" t="s">
        <v>116</v>
      </c>
      <c r="E67" s="236">
        <v>52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6">
        <v>0</v>
      </c>
      <c r="O67" s="236">
        <f>ROUND(E67*N67,2)</f>
        <v>0</v>
      </c>
      <c r="P67" s="236">
        <v>0</v>
      </c>
      <c r="Q67" s="236">
        <f>ROUND(E67*P67,2)</f>
        <v>0</v>
      </c>
      <c r="R67" s="238" t="s">
        <v>117</v>
      </c>
      <c r="S67" s="238" t="s">
        <v>118</v>
      </c>
      <c r="T67" s="239" t="s">
        <v>118</v>
      </c>
      <c r="U67" s="222">
        <v>0.16500000000000001</v>
      </c>
      <c r="V67" s="222">
        <f>ROUND(E67*U67,2)</f>
        <v>8.58</v>
      </c>
      <c r="W67" s="222"/>
      <c r="X67" s="222" t="s">
        <v>109</v>
      </c>
      <c r="Y67" s="222" t="s">
        <v>110</v>
      </c>
      <c r="Z67" s="212"/>
      <c r="AA67" s="212"/>
      <c r="AB67" s="212"/>
      <c r="AC67" s="212"/>
      <c r="AD67" s="212"/>
      <c r="AE67" s="212"/>
      <c r="AF67" s="212"/>
      <c r="AG67" s="212" t="s">
        <v>111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55" t="s">
        <v>188</v>
      </c>
      <c r="D68" s="241"/>
      <c r="E68" s="241"/>
      <c r="F68" s="241"/>
      <c r="G68" s="241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129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3">
        <v>22</v>
      </c>
      <c r="B69" s="244" t="s">
        <v>189</v>
      </c>
      <c r="C69" s="257" t="s">
        <v>190</v>
      </c>
      <c r="D69" s="245" t="s">
        <v>116</v>
      </c>
      <c r="E69" s="246">
        <v>65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21</v>
      </c>
      <c r="M69" s="248">
        <f>G69*(1+L69/100)</f>
        <v>0</v>
      </c>
      <c r="N69" s="246">
        <v>1.8000000000000001E-4</v>
      </c>
      <c r="O69" s="246">
        <f>ROUND(E69*N69,2)</f>
        <v>0.01</v>
      </c>
      <c r="P69" s="246">
        <v>0</v>
      </c>
      <c r="Q69" s="246">
        <f>ROUND(E69*P69,2)</f>
        <v>0</v>
      </c>
      <c r="R69" s="248" t="s">
        <v>117</v>
      </c>
      <c r="S69" s="248" t="s">
        <v>118</v>
      </c>
      <c r="T69" s="249" t="s">
        <v>118</v>
      </c>
      <c r="U69" s="222">
        <v>0.254</v>
      </c>
      <c r="V69" s="222">
        <f>ROUND(E69*U69,2)</f>
        <v>16.510000000000002</v>
      </c>
      <c r="W69" s="222"/>
      <c r="X69" s="222" t="s">
        <v>109</v>
      </c>
      <c r="Y69" s="222" t="s">
        <v>110</v>
      </c>
      <c r="Z69" s="212"/>
      <c r="AA69" s="212"/>
      <c r="AB69" s="212"/>
      <c r="AC69" s="212"/>
      <c r="AD69" s="212"/>
      <c r="AE69" s="212"/>
      <c r="AF69" s="212"/>
      <c r="AG69" s="212" t="s">
        <v>111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43">
        <v>23</v>
      </c>
      <c r="B70" s="244" t="s">
        <v>191</v>
      </c>
      <c r="C70" s="257" t="s">
        <v>192</v>
      </c>
      <c r="D70" s="245" t="s">
        <v>116</v>
      </c>
      <c r="E70" s="246">
        <v>13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21</v>
      </c>
      <c r="M70" s="248">
        <f>G70*(1+L70/100)</f>
        <v>0</v>
      </c>
      <c r="N70" s="246">
        <v>4.0999999999999999E-4</v>
      </c>
      <c r="O70" s="246">
        <f>ROUND(E70*N70,2)</f>
        <v>0.01</v>
      </c>
      <c r="P70" s="246">
        <v>0</v>
      </c>
      <c r="Q70" s="246">
        <f>ROUND(E70*P70,2)</f>
        <v>0</v>
      </c>
      <c r="R70" s="248" t="s">
        <v>117</v>
      </c>
      <c r="S70" s="248" t="s">
        <v>118</v>
      </c>
      <c r="T70" s="249" t="s">
        <v>118</v>
      </c>
      <c r="U70" s="222">
        <v>0.50800000000000001</v>
      </c>
      <c r="V70" s="222">
        <f>ROUND(E70*U70,2)</f>
        <v>6.6</v>
      </c>
      <c r="W70" s="222"/>
      <c r="X70" s="222" t="s">
        <v>109</v>
      </c>
      <c r="Y70" s="222" t="s">
        <v>110</v>
      </c>
      <c r="Z70" s="212"/>
      <c r="AA70" s="212"/>
      <c r="AB70" s="212"/>
      <c r="AC70" s="212"/>
      <c r="AD70" s="212"/>
      <c r="AE70" s="212"/>
      <c r="AF70" s="212"/>
      <c r="AG70" s="212" t="s">
        <v>111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33">
        <v>24</v>
      </c>
      <c r="B71" s="234" t="s">
        <v>193</v>
      </c>
      <c r="C71" s="252" t="s">
        <v>194</v>
      </c>
      <c r="D71" s="235" t="s">
        <v>127</v>
      </c>
      <c r="E71" s="236">
        <v>20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6">
        <v>0</v>
      </c>
      <c r="O71" s="236">
        <f>ROUND(E71*N71,2)</f>
        <v>0</v>
      </c>
      <c r="P71" s="236">
        <v>0</v>
      </c>
      <c r="Q71" s="236">
        <f>ROUND(E71*P71,2)</f>
        <v>0</v>
      </c>
      <c r="R71" s="238" t="s">
        <v>117</v>
      </c>
      <c r="S71" s="238" t="s">
        <v>118</v>
      </c>
      <c r="T71" s="239" t="s">
        <v>118</v>
      </c>
      <c r="U71" s="222">
        <v>2.9000000000000001E-2</v>
      </c>
      <c r="V71" s="222">
        <f>ROUND(E71*U71,2)</f>
        <v>0.57999999999999996</v>
      </c>
      <c r="W71" s="222"/>
      <c r="X71" s="222" t="s">
        <v>109</v>
      </c>
      <c r="Y71" s="222" t="s">
        <v>110</v>
      </c>
      <c r="Z71" s="212"/>
      <c r="AA71" s="212"/>
      <c r="AB71" s="212"/>
      <c r="AC71" s="212"/>
      <c r="AD71" s="212"/>
      <c r="AE71" s="212"/>
      <c r="AF71" s="212"/>
      <c r="AG71" s="212" t="s">
        <v>111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54" t="s">
        <v>195</v>
      </c>
      <c r="D72" s="240"/>
      <c r="E72" s="240"/>
      <c r="F72" s="240"/>
      <c r="G72" s="240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120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33">
        <v>25</v>
      </c>
      <c r="B73" s="234" t="s">
        <v>196</v>
      </c>
      <c r="C73" s="252" t="s">
        <v>197</v>
      </c>
      <c r="D73" s="235" t="s">
        <v>127</v>
      </c>
      <c r="E73" s="236">
        <v>20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21</v>
      </c>
      <c r="M73" s="238">
        <f>G73*(1+L73/100)</f>
        <v>0</v>
      </c>
      <c r="N73" s="236">
        <v>1.0000000000000001E-5</v>
      </c>
      <c r="O73" s="236">
        <f>ROUND(E73*N73,2)</f>
        <v>0</v>
      </c>
      <c r="P73" s="236">
        <v>0</v>
      </c>
      <c r="Q73" s="236">
        <f>ROUND(E73*P73,2)</f>
        <v>0</v>
      </c>
      <c r="R73" s="238" t="s">
        <v>117</v>
      </c>
      <c r="S73" s="238" t="s">
        <v>118</v>
      </c>
      <c r="T73" s="239" t="s">
        <v>118</v>
      </c>
      <c r="U73" s="222">
        <v>6.2E-2</v>
      </c>
      <c r="V73" s="222">
        <f>ROUND(E73*U73,2)</f>
        <v>1.24</v>
      </c>
      <c r="W73" s="222"/>
      <c r="X73" s="222" t="s">
        <v>109</v>
      </c>
      <c r="Y73" s="222" t="s">
        <v>110</v>
      </c>
      <c r="Z73" s="212"/>
      <c r="AA73" s="212"/>
      <c r="AB73" s="212"/>
      <c r="AC73" s="212"/>
      <c r="AD73" s="212"/>
      <c r="AE73" s="212"/>
      <c r="AF73" s="212"/>
      <c r="AG73" s="212" t="s">
        <v>111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4" t="s">
        <v>198</v>
      </c>
      <c r="D74" s="240"/>
      <c r="E74" s="240"/>
      <c r="F74" s="240"/>
      <c r="G74" s="240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120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3">
        <v>26</v>
      </c>
      <c r="B75" s="234" t="s">
        <v>199</v>
      </c>
      <c r="C75" s="252" t="s">
        <v>200</v>
      </c>
      <c r="D75" s="235" t="s">
        <v>106</v>
      </c>
      <c r="E75" s="236">
        <v>26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6">
        <v>0</v>
      </c>
      <c r="O75" s="236">
        <f>ROUND(E75*N75,2)</f>
        <v>0</v>
      </c>
      <c r="P75" s="236">
        <v>0</v>
      </c>
      <c r="Q75" s="236">
        <f>ROUND(E75*P75,2)</f>
        <v>0</v>
      </c>
      <c r="R75" s="238"/>
      <c r="S75" s="238" t="s">
        <v>107</v>
      </c>
      <c r="T75" s="239" t="s">
        <v>108</v>
      </c>
      <c r="U75" s="222">
        <v>1</v>
      </c>
      <c r="V75" s="222">
        <f>ROUND(E75*U75,2)</f>
        <v>26</v>
      </c>
      <c r="W75" s="222"/>
      <c r="X75" s="222" t="s">
        <v>109</v>
      </c>
      <c r="Y75" s="222" t="s">
        <v>110</v>
      </c>
      <c r="Z75" s="212"/>
      <c r="AA75" s="212"/>
      <c r="AB75" s="212"/>
      <c r="AC75" s="212"/>
      <c r="AD75" s="212"/>
      <c r="AE75" s="212"/>
      <c r="AF75" s="212"/>
      <c r="AG75" s="212" t="s">
        <v>111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53" t="s">
        <v>155</v>
      </c>
      <c r="D76" s="223"/>
      <c r="E76" s="224">
        <v>26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113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33">
        <v>27</v>
      </c>
      <c r="B77" s="234" t="s">
        <v>201</v>
      </c>
      <c r="C77" s="252" t="s">
        <v>202</v>
      </c>
      <c r="D77" s="235" t="s">
        <v>158</v>
      </c>
      <c r="E77" s="236">
        <v>2.7050000000000001E-2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6">
        <v>0</v>
      </c>
      <c r="O77" s="236">
        <f>ROUND(E77*N77,2)</f>
        <v>0</v>
      </c>
      <c r="P77" s="236">
        <v>0</v>
      </c>
      <c r="Q77" s="236">
        <f>ROUND(E77*P77,2)</f>
        <v>0</v>
      </c>
      <c r="R77" s="238" t="s">
        <v>117</v>
      </c>
      <c r="S77" s="238" t="s">
        <v>118</v>
      </c>
      <c r="T77" s="239" t="s">
        <v>118</v>
      </c>
      <c r="U77" s="222">
        <v>1.421</v>
      </c>
      <c r="V77" s="222">
        <f>ROUND(E77*U77,2)</f>
        <v>0.04</v>
      </c>
      <c r="W77" s="222"/>
      <c r="X77" s="222" t="s">
        <v>159</v>
      </c>
      <c r="Y77" s="222" t="s">
        <v>110</v>
      </c>
      <c r="Z77" s="212"/>
      <c r="AA77" s="212"/>
      <c r="AB77" s="212"/>
      <c r="AC77" s="212"/>
      <c r="AD77" s="212"/>
      <c r="AE77" s="212"/>
      <c r="AF77" s="212"/>
      <c r="AG77" s="212" t="s">
        <v>160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55" t="s">
        <v>203</v>
      </c>
      <c r="D78" s="241"/>
      <c r="E78" s="241"/>
      <c r="F78" s="241"/>
      <c r="G78" s="241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129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x14ac:dyDescent="0.2">
      <c r="A79" s="226" t="s">
        <v>102</v>
      </c>
      <c r="B79" s="227" t="s">
        <v>69</v>
      </c>
      <c r="C79" s="251" t="s">
        <v>70</v>
      </c>
      <c r="D79" s="228"/>
      <c r="E79" s="229"/>
      <c r="F79" s="230"/>
      <c r="G79" s="230">
        <f>SUMIF(AG80:AG127,"&lt;&gt;NOR",G80:G127)</f>
        <v>0</v>
      </c>
      <c r="H79" s="230"/>
      <c r="I79" s="230">
        <f>SUM(I80:I127)</f>
        <v>0</v>
      </c>
      <c r="J79" s="230"/>
      <c r="K79" s="230">
        <f>SUM(K80:K127)</f>
        <v>0</v>
      </c>
      <c r="L79" s="230"/>
      <c r="M79" s="230">
        <f>SUM(M80:M127)</f>
        <v>0</v>
      </c>
      <c r="N79" s="229"/>
      <c r="O79" s="229">
        <f>SUM(O80:O127)</f>
        <v>1.5</v>
      </c>
      <c r="P79" s="229"/>
      <c r="Q79" s="229">
        <f>SUM(Q80:Q127)</f>
        <v>0</v>
      </c>
      <c r="R79" s="230"/>
      <c r="S79" s="230"/>
      <c r="T79" s="231"/>
      <c r="U79" s="225"/>
      <c r="V79" s="225">
        <f>SUM(V80:V127)</f>
        <v>197.53999999999996</v>
      </c>
      <c r="W79" s="225"/>
      <c r="X79" s="225"/>
      <c r="Y79" s="225"/>
      <c r="AG79" t="s">
        <v>103</v>
      </c>
    </row>
    <row r="80" spans="1:60" outlineLevel="1" x14ac:dyDescent="0.2">
      <c r="A80" s="233">
        <v>28</v>
      </c>
      <c r="B80" s="234" t="s">
        <v>204</v>
      </c>
      <c r="C80" s="252" t="s">
        <v>205</v>
      </c>
      <c r="D80" s="235" t="s">
        <v>173</v>
      </c>
      <c r="E80" s="236">
        <v>14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6">
        <v>8.8999999999999995E-4</v>
      </c>
      <c r="O80" s="236">
        <f>ROUND(E80*N80,2)</f>
        <v>0.01</v>
      </c>
      <c r="P80" s="236">
        <v>0</v>
      </c>
      <c r="Q80" s="236">
        <f>ROUND(E80*P80,2)</f>
        <v>0</v>
      </c>
      <c r="R80" s="238" t="s">
        <v>117</v>
      </c>
      <c r="S80" s="238" t="s">
        <v>118</v>
      </c>
      <c r="T80" s="239" t="s">
        <v>118</v>
      </c>
      <c r="U80" s="222">
        <v>1.1200000000000001</v>
      </c>
      <c r="V80" s="222">
        <f>ROUND(E80*U80,2)</f>
        <v>15.68</v>
      </c>
      <c r="W80" s="222"/>
      <c r="X80" s="222" t="s">
        <v>109</v>
      </c>
      <c r="Y80" s="222" t="s">
        <v>110</v>
      </c>
      <c r="Z80" s="212"/>
      <c r="AA80" s="212"/>
      <c r="AB80" s="212"/>
      <c r="AC80" s="212"/>
      <c r="AD80" s="212"/>
      <c r="AE80" s="212"/>
      <c r="AF80" s="212"/>
      <c r="AG80" s="212" t="s">
        <v>111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53" t="s">
        <v>147</v>
      </c>
      <c r="D81" s="223"/>
      <c r="E81" s="224">
        <v>12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113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53" t="s">
        <v>148</v>
      </c>
      <c r="D82" s="223"/>
      <c r="E82" s="224">
        <v>2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113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33">
        <v>29</v>
      </c>
      <c r="B83" s="234" t="s">
        <v>206</v>
      </c>
      <c r="C83" s="252" t="s">
        <v>207</v>
      </c>
      <c r="D83" s="235" t="s">
        <v>173</v>
      </c>
      <c r="E83" s="236">
        <v>12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6">
        <v>0</v>
      </c>
      <c r="O83" s="236">
        <f>ROUND(E83*N83,2)</f>
        <v>0</v>
      </c>
      <c r="P83" s="236">
        <v>0</v>
      </c>
      <c r="Q83" s="236">
        <f>ROUND(E83*P83,2)</f>
        <v>0</v>
      </c>
      <c r="R83" s="238" t="s">
        <v>117</v>
      </c>
      <c r="S83" s="238" t="s">
        <v>118</v>
      </c>
      <c r="T83" s="239" t="s">
        <v>118</v>
      </c>
      <c r="U83" s="222">
        <v>1.77</v>
      </c>
      <c r="V83" s="222">
        <f>ROUND(E83*U83,2)</f>
        <v>21.24</v>
      </c>
      <c r="W83" s="222"/>
      <c r="X83" s="222" t="s">
        <v>109</v>
      </c>
      <c r="Y83" s="222" t="s">
        <v>110</v>
      </c>
      <c r="Z83" s="212"/>
      <c r="AA83" s="212"/>
      <c r="AB83" s="212"/>
      <c r="AC83" s="212"/>
      <c r="AD83" s="212"/>
      <c r="AE83" s="212"/>
      <c r="AF83" s="212"/>
      <c r="AG83" s="212" t="s">
        <v>111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3" t="s">
        <v>147</v>
      </c>
      <c r="D84" s="223"/>
      <c r="E84" s="224">
        <v>12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113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33">
        <v>30</v>
      </c>
      <c r="B85" s="234" t="s">
        <v>208</v>
      </c>
      <c r="C85" s="252" t="s">
        <v>209</v>
      </c>
      <c r="D85" s="235" t="s">
        <v>173</v>
      </c>
      <c r="E85" s="236">
        <v>2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6">
        <v>0</v>
      </c>
      <c r="O85" s="236">
        <f>ROUND(E85*N85,2)</f>
        <v>0</v>
      </c>
      <c r="P85" s="236">
        <v>0</v>
      </c>
      <c r="Q85" s="236">
        <f>ROUND(E85*P85,2)</f>
        <v>0</v>
      </c>
      <c r="R85" s="238" t="s">
        <v>117</v>
      </c>
      <c r="S85" s="238" t="s">
        <v>118</v>
      </c>
      <c r="T85" s="239" t="s">
        <v>118</v>
      </c>
      <c r="U85" s="222">
        <v>1.9</v>
      </c>
      <c r="V85" s="222">
        <f>ROUND(E85*U85,2)</f>
        <v>3.8</v>
      </c>
      <c r="W85" s="222"/>
      <c r="X85" s="222" t="s">
        <v>109</v>
      </c>
      <c r="Y85" s="222" t="s">
        <v>110</v>
      </c>
      <c r="Z85" s="212"/>
      <c r="AA85" s="212"/>
      <c r="AB85" s="212"/>
      <c r="AC85" s="212"/>
      <c r="AD85" s="212"/>
      <c r="AE85" s="212"/>
      <c r="AF85" s="212"/>
      <c r="AG85" s="212" t="s">
        <v>111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53" t="s">
        <v>148</v>
      </c>
      <c r="D86" s="223"/>
      <c r="E86" s="224">
        <v>2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113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3">
        <v>31</v>
      </c>
      <c r="B87" s="234" t="s">
        <v>210</v>
      </c>
      <c r="C87" s="252" t="s">
        <v>211</v>
      </c>
      <c r="D87" s="235" t="s">
        <v>173</v>
      </c>
      <c r="E87" s="236">
        <v>14</v>
      </c>
      <c r="F87" s="237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21</v>
      </c>
      <c r="M87" s="238">
        <f>G87*(1+L87/100)</f>
        <v>0</v>
      </c>
      <c r="N87" s="236">
        <v>1.41E-3</v>
      </c>
      <c r="O87" s="236">
        <f>ROUND(E87*N87,2)</f>
        <v>0.02</v>
      </c>
      <c r="P87" s="236">
        <v>0</v>
      </c>
      <c r="Q87" s="236">
        <f>ROUND(E87*P87,2)</f>
        <v>0</v>
      </c>
      <c r="R87" s="238" t="s">
        <v>117</v>
      </c>
      <c r="S87" s="238" t="s">
        <v>118</v>
      </c>
      <c r="T87" s="239" t="s">
        <v>118</v>
      </c>
      <c r="U87" s="222">
        <v>1.575</v>
      </c>
      <c r="V87" s="222">
        <f>ROUND(E87*U87,2)</f>
        <v>22.05</v>
      </c>
      <c r="W87" s="222"/>
      <c r="X87" s="222" t="s">
        <v>109</v>
      </c>
      <c r="Y87" s="222" t="s">
        <v>110</v>
      </c>
      <c r="Z87" s="212"/>
      <c r="AA87" s="212"/>
      <c r="AB87" s="212"/>
      <c r="AC87" s="212"/>
      <c r="AD87" s="212"/>
      <c r="AE87" s="212"/>
      <c r="AF87" s="212"/>
      <c r="AG87" s="212" t="s">
        <v>111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53" t="s">
        <v>138</v>
      </c>
      <c r="D88" s="223"/>
      <c r="E88" s="224">
        <v>12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113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19"/>
      <c r="B89" s="220"/>
      <c r="C89" s="253" t="s">
        <v>139</v>
      </c>
      <c r="D89" s="223"/>
      <c r="E89" s="224">
        <v>2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113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43">
        <v>32</v>
      </c>
      <c r="B90" s="244" t="s">
        <v>212</v>
      </c>
      <c r="C90" s="257" t="s">
        <v>213</v>
      </c>
      <c r="D90" s="245" t="s">
        <v>173</v>
      </c>
      <c r="E90" s="246">
        <v>14</v>
      </c>
      <c r="F90" s="247"/>
      <c r="G90" s="248">
        <f>ROUND(E90*F90,2)</f>
        <v>0</v>
      </c>
      <c r="H90" s="247"/>
      <c r="I90" s="248">
        <f>ROUND(E90*H90,2)</f>
        <v>0</v>
      </c>
      <c r="J90" s="247"/>
      <c r="K90" s="248">
        <f>ROUND(E90*J90,2)</f>
        <v>0</v>
      </c>
      <c r="L90" s="248">
        <v>21</v>
      </c>
      <c r="M90" s="248">
        <f>G90*(1+L90/100)</f>
        <v>0</v>
      </c>
      <c r="N90" s="246">
        <v>6.2E-4</v>
      </c>
      <c r="O90" s="246">
        <f>ROUND(E90*N90,2)</f>
        <v>0.01</v>
      </c>
      <c r="P90" s="246">
        <v>0</v>
      </c>
      <c r="Q90" s="246">
        <f>ROUND(E90*P90,2)</f>
        <v>0</v>
      </c>
      <c r="R90" s="248" t="s">
        <v>117</v>
      </c>
      <c r="S90" s="248" t="s">
        <v>118</v>
      </c>
      <c r="T90" s="249" t="s">
        <v>118</v>
      </c>
      <c r="U90" s="222">
        <v>2.6</v>
      </c>
      <c r="V90" s="222">
        <f>ROUND(E90*U90,2)</f>
        <v>36.4</v>
      </c>
      <c r="W90" s="222"/>
      <c r="X90" s="222" t="s">
        <v>109</v>
      </c>
      <c r="Y90" s="222" t="s">
        <v>110</v>
      </c>
      <c r="Z90" s="212"/>
      <c r="AA90" s="212"/>
      <c r="AB90" s="212"/>
      <c r="AC90" s="212"/>
      <c r="AD90" s="212"/>
      <c r="AE90" s="212"/>
      <c r="AF90" s="212"/>
      <c r="AG90" s="212" t="s">
        <v>111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3">
        <v>33</v>
      </c>
      <c r="B91" s="244" t="s">
        <v>214</v>
      </c>
      <c r="C91" s="257" t="s">
        <v>215</v>
      </c>
      <c r="D91" s="245" t="s">
        <v>173</v>
      </c>
      <c r="E91" s="246">
        <v>12</v>
      </c>
      <c r="F91" s="247"/>
      <c r="G91" s="248">
        <f>ROUND(E91*F91,2)</f>
        <v>0</v>
      </c>
      <c r="H91" s="247"/>
      <c r="I91" s="248">
        <f>ROUND(E91*H91,2)</f>
        <v>0</v>
      </c>
      <c r="J91" s="247"/>
      <c r="K91" s="248">
        <f>ROUND(E91*J91,2)</f>
        <v>0</v>
      </c>
      <c r="L91" s="248">
        <v>21</v>
      </c>
      <c r="M91" s="248">
        <f>G91*(1+L91/100)</f>
        <v>0</v>
      </c>
      <c r="N91" s="246">
        <v>1.7000000000000001E-4</v>
      </c>
      <c r="O91" s="246">
        <f>ROUND(E91*N91,2)</f>
        <v>0</v>
      </c>
      <c r="P91" s="246">
        <v>0</v>
      </c>
      <c r="Q91" s="246">
        <f>ROUND(E91*P91,2)</f>
        <v>0</v>
      </c>
      <c r="R91" s="248" t="s">
        <v>117</v>
      </c>
      <c r="S91" s="248" t="s">
        <v>118</v>
      </c>
      <c r="T91" s="249" t="s">
        <v>118</v>
      </c>
      <c r="U91" s="222">
        <v>2.9</v>
      </c>
      <c r="V91" s="222">
        <f>ROUND(E91*U91,2)</f>
        <v>34.799999999999997</v>
      </c>
      <c r="W91" s="222"/>
      <c r="X91" s="222" t="s">
        <v>109</v>
      </c>
      <c r="Y91" s="222" t="s">
        <v>110</v>
      </c>
      <c r="Z91" s="212"/>
      <c r="AA91" s="212"/>
      <c r="AB91" s="212"/>
      <c r="AC91" s="212"/>
      <c r="AD91" s="212"/>
      <c r="AE91" s="212"/>
      <c r="AF91" s="212"/>
      <c r="AG91" s="212" t="s">
        <v>111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3">
        <v>34</v>
      </c>
      <c r="B92" s="234" t="s">
        <v>216</v>
      </c>
      <c r="C92" s="252" t="s">
        <v>217</v>
      </c>
      <c r="D92" s="235" t="s">
        <v>173</v>
      </c>
      <c r="E92" s="236">
        <v>70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6">
        <v>3.0000000000000001E-5</v>
      </c>
      <c r="O92" s="236">
        <f>ROUND(E92*N92,2)</f>
        <v>0</v>
      </c>
      <c r="P92" s="236">
        <v>0</v>
      </c>
      <c r="Q92" s="236">
        <f>ROUND(E92*P92,2)</f>
        <v>0</v>
      </c>
      <c r="R92" s="238" t="s">
        <v>117</v>
      </c>
      <c r="S92" s="238" t="s">
        <v>118</v>
      </c>
      <c r="T92" s="239" t="s">
        <v>118</v>
      </c>
      <c r="U92" s="222">
        <v>0.33</v>
      </c>
      <c r="V92" s="222">
        <f>ROUND(E92*U92,2)</f>
        <v>23.1</v>
      </c>
      <c r="W92" s="222"/>
      <c r="X92" s="222" t="s">
        <v>109</v>
      </c>
      <c r="Y92" s="222" t="s">
        <v>110</v>
      </c>
      <c r="Z92" s="212"/>
      <c r="AA92" s="212"/>
      <c r="AB92" s="212"/>
      <c r="AC92" s="212"/>
      <c r="AD92" s="212"/>
      <c r="AE92" s="212"/>
      <c r="AF92" s="212"/>
      <c r="AG92" s="212" t="s">
        <v>111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3" t="s">
        <v>218</v>
      </c>
      <c r="D93" s="223"/>
      <c r="E93" s="224">
        <v>70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113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3">
        <v>35</v>
      </c>
      <c r="B94" s="234" t="s">
        <v>219</v>
      </c>
      <c r="C94" s="252" t="s">
        <v>220</v>
      </c>
      <c r="D94" s="235" t="s">
        <v>173</v>
      </c>
      <c r="E94" s="236">
        <v>14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6">
        <v>7.2000000000000005E-4</v>
      </c>
      <c r="O94" s="236">
        <f>ROUND(E94*N94,2)</f>
        <v>0.01</v>
      </c>
      <c r="P94" s="236">
        <v>0</v>
      </c>
      <c r="Q94" s="236">
        <f>ROUND(E94*P94,2)</f>
        <v>0</v>
      </c>
      <c r="R94" s="238" t="s">
        <v>117</v>
      </c>
      <c r="S94" s="238" t="s">
        <v>118</v>
      </c>
      <c r="T94" s="239" t="s">
        <v>118</v>
      </c>
      <c r="U94" s="222">
        <v>0.50600000000000001</v>
      </c>
      <c r="V94" s="222">
        <f>ROUND(E94*U94,2)</f>
        <v>7.08</v>
      </c>
      <c r="W94" s="222"/>
      <c r="X94" s="222" t="s">
        <v>109</v>
      </c>
      <c r="Y94" s="222" t="s">
        <v>110</v>
      </c>
      <c r="Z94" s="212"/>
      <c r="AA94" s="212"/>
      <c r="AB94" s="212"/>
      <c r="AC94" s="212"/>
      <c r="AD94" s="212"/>
      <c r="AE94" s="212"/>
      <c r="AF94" s="212"/>
      <c r="AG94" s="212" t="s">
        <v>111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53" t="s">
        <v>142</v>
      </c>
      <c r="D95" s="223"/>
      <c r="E95" s="224">
        <v>14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113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43">
        <v>36</v>
      </c>
      <c r="B96" s="244" t="s">
        <v>221</v>
      </c>
      <c r="C96" s="257" t="s">
        <v>222</v>
      </c>
      <c r="D96" s="245" t="s">
        <v>173</v>
      </c>
      <c r="E96" s="246">
        <v>56</v>
      </c>
      <c r="F96" s="247"/>
      <c r="G96" s="248">
        <f>ROUND(E96*F96,2)</f>
        <v>0</v>
      </c>
      <c r="H96" s="247"/>
      <c r="I96" s="248">
        <f>ROUND(E96*H96,2)</f>
        <v>0</v>
      </c>
      <c r="J96" s="247"/>
      <c r="K96" s="248">
        <f>ROUND(E96*J96,2)</f>
        <v>0</v>
      </c>
      <c r="L96" s="248">
        <v>21</v>
      </c>
      <c r="M96" s="248">
        <f>G96*(1+L96/100)</f>
        <v>0</v>
      </c>
      <c r="N96" s="246">
        <v>2.4000000000000001E-4</v>
      </c>
      <c r="O96" s="246">
        <f>ROUND(E96*N96,2)</f>
        <v>0.01</v>
      </c>
      <c r="P96" s="246">
        <v>0</v>
      </c>
      <c r="Q96" s="246">
        <f>ROUND(E96*P96,2)</f>
        <v>0</v>
      </c>
      <c r="R96" s="248" t="s">
        <v>117</v>
      </c>
      <c r="S96" s="248" t="s">
        <v>118</v>
      </c>
      <c r="T96" s="249" t="s">
        <v>118</v>
      </c>
      <c r="U96" s="222">
        <v>0.124</v>
      </c>
      <c r="V96" s="222">
        <f>ROUND(E96*U96,2)</f>
        <v>6.94</v>
      </c>
      <c r="W96" s="222"/>
      <c r="X96" s="222" t="s">
        <v>109</v>
      </c>
      <c r="Y96" s="222" t="s">
        <v>110</v>
      </c>
      <c r="Z96" s="212"/>
      <c r="AA96" s="212"/>
      <c r="AB96" s="212"/>
      <c r="AC96" s="212"/>
      <c r="AD96" s="212"/>
      <c r="AE96" s="212"/>
      <c r="AF96" s="212"/>
      <c r="AG96" s="212" t="s">
        <v>111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3">
        <v>37</v>
      </c>
      <c r="B97" s="244" t="s">
        <v>223</v>
      </c>
      <c r="C97" s="257" t="s">
        <v>224</v>
      </c>
      <c r="D97" s="245" t="s">
        <v>116</v>
      </c>
      <c r="E97" s="246">
        <v>28</v>
      </c>
      <c r="F97" s="247"/>
      <c r="G97" s="248">
        <f>ROUND(E97*F97,2)</f>
        <v>0</v>
      </c>
      <c r="H97" s="247"/>
      <c r="I97" s="248">
        <f>ROUND(E97*H97,2)</f>
        <v>0</v>
      </c>
      <c r="J97" s="247"/>
      <c r="K97" s="248">
        <f>ROUND(E97*J97,2)</f>
        <v>0</v>
      </c>
      <c r="L97" s="248">
        <v>21</v>
      </c>
      <c r="M97" s="248">
        <f>G97*(1+L97/100)</f>
        <v>0</v>
      </c>
      <c r="N97" s="246">
        <v>4.0000000000000003E-5</v>
      </c>
      <c r="O97" s="246">
        <f>ROUND(E97*N97,2)</f>
        <v>0</v>
      </c>
      <c r="P97" s="246">
        <v>0</v>
      </c>
      <c r="Q97" s="246">
        <f>ROUND(E97*P97,2)</f>
        <v>0</v>
      </c>
      <c r="R97" s="248" t="s">
        <v>117</v>
      </c>
      <c r="S97" s="248" t="s">
        <v>118</v>
      </c>
      <c r="T97" s="249" t="s">
        <v>118</v>
      </c>
      <c r="U97" s="222">
        <v>0.44500000000000001</v>
      </c>
      <c r="V97" s="222">
        <f>ROUND(E97*U97,2)</f>
        <v>12.46</v>
      </c>
      <c r="W97" s="222"/>
      <c r="X97" s="222" t="s">
        <v>109</v>
      </c>
      <c r="Y97" s="222" t="s">
        <v>110</v>
      </c>
      <c r="Z97" s="212"/>
      <c r="AA97" s="212"/>
      <c r="AB97" s="212"/>
      <c r="AC97" s="212"/>
      <c r="AD97" s="212"/>
      <c r="AE97" s="212"/>
      <c r="AF97" s="212"/>
      <c r="AG97" s="212" t="s">
        <v>111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43">
        <v>38</v>
      </c>
      <c r="B98" s="244" t="s">
        <v>225</v>
      </c>
      <c r="C98" s="257" t="s">
        <v>226</v>
      </c>
      <c r="D98" s="245" t="s">
        <v>116</v>
      </c>
      <c r="E98" s="246">
        <v>14</v>
      </c>
      <c r="F98" s="247"/>
      <c r="G98" s="248">
        <f>ROUND(E98*F98,2)</f>
        <v>0</v>
      </c>
      <c r="H98" s="247"/>
      <c r="I98" s="248">
        <f>ROUND(E98*H98,2)</f>
        <v>0</v>
      </c>
      <c r="J98" s="247"/>
      <c r="K98" s="248">
        <f>ROUND(E98*J98,2)</f>
        <v>0</v>
      </c>
      <c r="L98" s="248">
        <v>21</v>
      </c>
      <c r="M98" s="248">
        <f>G98*(1+L98/100)</f>
        <v>0</v>
      </c>
      <c r="N98" s="246">
        <v>1.2999999999999999E-4</v>
      </c>
      <c r="O98" s="246">
        <f>ROUND(E98*N98,2)</f>
        <v>0</v>
      </c>
      <c r="P98" s="246">
        <v>0</v>
      </c>
      <c r="Q98" s="246">
        <f>ROUND(E98*P98,2)</f>
        <v>0</v>
      </c>
      <c r="R98" s="248" t="s">
        <v>117</v>
      </c>
      <c r="S98" s="248" t="s">
        <v>118</v>
      </c>
      <c r="T98" s="249" t="s">
        <v>118</v>
      </c>
      <c r="U98" s="222">
        <v>0.65500000000000003</v>
      </c>
      <c r="V98" s="222">
        <f>ROUND(E98*U98,2)</f>
        <v>9.17</v>
      </c>
      <c r="W98" s="222"/>
      <c r="X98" s="222" t="s">
        <v>109</v>
      </c>
      <c r="Y98" s="222" t="s">
        <v>110</v>
      </c>
      <c r="Z98" s="212"/>
      <c r="AA98" s="212"/>
      <c r="AB98" s="212"/>
      <c r="AC98" s="212"/>
      <c r="AD98" s="212"/>
      <c r="AE98" s="212"/>
      <c r="AF98" s="212"/>
      <c r="AG98" s="212" t="s">
        <v>111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43">
        <v>39</v>
      </c>
      <c r="B99" s="244" t="s">
        <v>227</v>
      </c>
      <c r="C99" s="257" t="s">
        <v>228</v>
      </c>
      <c r="D99" s="245" t="s">
        <v>116</v>
      </c>
      <c r="E99" s="246">
        <v>14</v>
      </c>
      <c r="F99" s="247"/>
      <c r="G99" s="248">
        <f>ROUND(E99*F99,2)</f>
        <v>0</v>
      </c>
      <c r="H99" s="247"/>
      <c r="I99" s="248">
        <f>ROUND(E99*H99,2)</f>
        <v>0</v>
      </c>
      <c r="J99" s="247"/>
      <c r="K99" s="248">
        <f>ROUND(E99*J99,2)</f>
        <v>0</v>
      </c>
      <c r="L99" s="248">
        <v>21</v>
      </c>
      <c r="M99" s="248">
        <f>G99*(1+L99/100)</f>
        <v>0</v>
      </c>
      <c r="N99" s="246">
        <v>2.0000000000000002E-5</v>
      </c>
      <c r="O99" s="246">
        <f>ROUND(E99*N99,2)</f>
        <v>0</v>
      </c>
      <c r="P99" s="246">
        <v>0</v>
      </c>
      <c r="Q99" s="246">
        <f>ROUND(E99*P99,2)</f>
        <v>0</v>
      </c>
      <c r="R99" s="248" t="s">
        <v>117</v>
      </c>
      <c r="S99" s="248" t="s">
        <v>118</v>
      </c>
      <c r="T99" s="249" t="s">
        <v>118</v>
      </c>
      <c r="U99" s="222">
        <v>0.16800000000000001</v>
      </c>
      <c r="V99" s="222">
        <f>ROUND(E99*U99,2)</f>
        <v>2.35</v>
      </c>
      <c r="W99" s="222"/>
      <c r="X99" s="222" t="s">
        <v>109</v>
      </c>
      <c r="Y99" s="222" t="s">
        <v>110</v>
      </c>
      <c r="Z99" s="212"/>
      <c r="AA99" s="212"/>
      <c r="AB99" s="212"/>
      <c r="AC99" s="212"/>
      <c r="AD99" s="212"/>
      <c r="AE99" s="212"/>
      <c r="AF99" s="212"/>
      <c r="AG99" s="212" t="s">
        <v>111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43">
        <v>40</v>
      </c>
      <c r="B100" s="244" t="s">
        <v>229</v>
      </c>
      <c r="C100" s="257" t="s">
        <v>230</v>
      </c>
      <c r="D100" s="245" t="s">
        <v>116</v>
      </c>
      <c r="E100" s="246">
        <v>12</v>
      </c>
      <c r="F100" s="247"/>
      <c r="G100" s="248">
        <f>ROUND(E100*F100,2)</f>
        <v>0</v>
      </c>
      <c r="H100" s="247"/>
      <c r="I100" s="248">
        <f>ROUND(E100*H100,2)</f>
        <v>0</v>
      </c>
      <c r="J100" s="247"/>
      <c r="K100" s="248">
        <f>ROUND(E100*J100,2)</f>
        <v>0</v>
      </c>
      <c r="L100" s="248">
        <v>21</v>
      </c>
      <c r="M100" s="248">
        <f>G100*(1+L100/100)</f>
        <v>0</v>
      </c>
      <c r="N100" s="246">
        <v>7.0099999999999997E-3</v>
      </c>
      <c r="O100" s="246">
        <f>ROUND(E100*N100,2)</f>
        <v>0.08</v>
      </c>
      <c r="P100" s="246">
        <v>0</v>
      </c>
      <c r="Q100" s="246">
        <f>ROUND(E100*P100,2)</f>
        <v>0</v>
      </c>
      <c r="R100" s="248" t="s">
        <v>231</v>
      </c>
      <c r="S100" s="248" t="s">
        <v>118</v>
      </c>
      <c r="T100" s="249" t="s">
        <v>118</v>
      </c>
      <c r="U100" s="222">
        <v>0</v>
      </c>
      <c r="V100" s="222">
        <f>ROUND(E100*U100,2)</f>
        <v>0</v>
      </c>
      <c r="W100" s="222"/>
      <c r="X100" s="222" t="s">
        <v>232</v>
      </c>
      <c r="Y100" s="222" t="s">
        <v>110</v>
      </c>
      <c r="Z100" s="212"/>
      <c r="AA100" s="212"/>
      <c r="AB100" s="212"/>
      <c r="AC100" s="212"/>
      <c r="AD100" s="212"/>
      <c r="AE100" s="212"/>
      <c r="AF100" s="212"/>
      <c r="AG100" s="212" t="s">
        <v>233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33.75" outlineLevel="1" x14ac:dyDescent="0.2">
      <c r="A101" s="243">
        <v>41</v>
      </c>
      <c r="B101" s="244" t="s">
        <v>234</v>
      </c>
      <c r="C101" s="257" t="s">
        <v>235</v>
      </c>
      <c r="D101" s="245" t="s">
        <v>116</v>
      </c>
      <c r="E101" s="246">
        <v>2</v>
      </c>
      <c r="F101" s="247"/>
      <c r="G101" s="248">
        <f>ROUND(E101*F101,2)</f>
        <v>0</v>
      </c>
      <c r="H101" s="247"/>
      <c r="I101" s="248">
        <f>ROUND(E101*H101,2)</f>
        <v>0</v>
      </c>
      <c r="J101" s="247"/>
      <c r="K101" s="248">
        <f>ROUND(E101*J101,2)</f>
        <v>0</v>
      </c>
      <c r="L101" s="248">
        <v>21</v>
      </c>
      <c r="M101" s="248">
        <f>G101*(1+L101/100)</f>
        <v>0</v>
      </c>
      <c r="N101" s="246">
        <v>1.4500000000000001E-2</v>
      </c>
      <c r="O101" s="246">
        <f>ROUND(E101*N101,2)</f>
        <v>0.03</v>
      </c>
      <c r="P101" s="246">
        <v>0</v>
      </c>
      <c r="Q101" s="246">
        <f>ROUND(E101*P101,2)</f>
        <v>0</v>
      </c>
      <c r="R101" s="248" t="s">
        <v>231</v>
      </c>
      <c r="S101" s="248" t="s">
        <v>118</v>
      </c>
      <c r="T101" s="249" t="s">
        <v>118</v>
      </c>
      <c r="U101" s="222">
        <v>0</v>
      </c>
      <c r="V101" s="222">
        <f>ROUND(E101*U101,2)</f>
        <v>0</v>
      </c>
      <c r="W101" s="222"/>
      <c r="X101" s="222" t="s">
        <v>232</v>
      </c>
      <c r="Y101" s="222" t="s">
        <v>110</v>
      </c>
      <c r="Z101" s="212"/>
      <c r="AA101" s="212"/>
      <c r="AB101" s="212"/>
      <c r="AC101" s="212"/>
      <c r="AD101" s="212"/>
      <c r="AE101" s="212"/>
      <c r="AF101" s="212"/>
      <c r="AG101" s="212" t="s">
        <v>233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43">
        <v>42</v>
      </c>
      <c r="B102" s="244" t="s">
        <v>236</v>
      </c>
      <c r="C102" s="257" t="s">
        <v>237</v>
      </c>
      <c r="D102" s="245" t="s">
        <v>116</v>
      </c>
      <c r="E102" s="246">
        <v>14</v>
      </c>
      <c r="F102" s="247"/>
      <c r="G102" s="248">
        <f>ROUND(E102*F102,2)</f>
        <v>0</v>
      </c>
      <c r="H102" s="247"/>
      <c r="I102" s="248">
        <f>ROUND(E102*H102,2)</f>
        <v>0</v>
      </c>
      <c r="J102" s="247"/>
      <c r="K102" s="248">
        <f>ROUND(E102*J102,2)</f>
        <v>0</v>
      </c>
      <c r="L102" s="248">
        <v>21</v>
      </c>
      <c r="M102" s="248">
        <f>G102*(1+L102/100)</f>
        <v>0</v>
      </c>
      <c r="N102" s="246">
        <v>3.8999999999999999E-4</v>
      </c>
      <c r="O102" s="246">
        <f>ROUND(E102*N102,2)</f>
        <v>0.01</v>
      </c>
      <c r="P102" s="246">
        <v>0</v>
      </c>
      <c r="Q102" s="246">
        <f>ROUND(E102*P102,2)</f>
        <v>0</v>
      </c>
      <c r="R102" s="248" t="s">
        <v>231</v>
      </c>
      <c r="S102" s="248" t="s">
        <v>118</v>
      </c>
      <c r="T102" s="249" t="s">
        <v>118</v>
      </c>
      <c r="U102" s="222">
        <v>0</v>
      </c>
      <c r="V102" s="222">
        <f>ROUND(E102*U102,2)</f>
        <v>0</v>
      </c>
      <c r="W102" s="222"/>
      <c r="X102" s="222" t="s">
        <v>232</v>
      </c>
      <c r="Y102" s="222" t="s">
        <v>110</v>
      </c>
      <c r="Z102" s="212"/>
      <c r="AA102" s="212"/>
      <c r="AB102" s="212"/>
      <c r="AC102" s="212"/>
      <c r="AD102" s="212"/>
      <c r="AE102" s="212"/>
      <c r="AF102" s="212"/>
      <c r="AG102" s="212" t="s">
        <v>233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43">
        <v>43</v>
      </c>
      <c r="B103" s="244" t="s">
        <v>238</v>
      </c>
      <c r="C103" s="257" t="s">
        <v>239</v>
      </c>
      <c r="D103" s="245" t="s">
        <v>116</v>
      </c>
      <c r="E103" s="246">
        <v>14</v>
      </c>
      <c r="F103" s="247"/>
      <c r="G103" s="248">
        <f>ROUND(E103*F103,2)</f>
        <v>0</v>
      </c>
      <c r="H103" s="247"/>
      <c r="I103" s="248">
        <f>ROUND(E103*H103,2)</f>
        <v>0</v>
      </c>
      <c r="J103" s="247"/>
      <c r="K103" s="248">
        <f>ROUND(E103*J103,2)</f>
        <v>0</v>
      </c>
      <c r="L103" s="248">
        <v>21</v>
      </c>
      <c r="M103" s="248">
        <f>G103*(1+L103/100)</f>
        <v>0</v>
      </c>
      <c r="N103" s="246">
        <v>1E-3</v>
      </c>
      <c r="O103" s="246">
        <f>ROUND(E103*N103,2)</f>
        <v>0.01</v>
      </c>
      <c r="P103" s="246">
        <v>0</v>
      </c>
      <c r="Q103" s="246">
        <f>ROUND(E103*P103,2)</f>
        <v>0</v>
      </c>
      <c r="R103" s="248"/>
      <c r="S103" s="248" t="s">
        <v>107</v>
      </c>
      <c r="T103" s="249" t="s">
        <v>108</v>
      </c>
      <c r="U103" s="222">
        <v>0</v>
      </c>
      <c r="V103" s="222">
        <f>ROUND(E103*U103,2)</f>
        <v>0</v>
      </c>
      <c r="W103" s="222"/>
      <c r="X103" s="222" t="s">
        <v>232</v>
      </c>
      <c r="Y103" s="222" t="s">
        <v>110</v>
      </c>
      <c r="Z103" s="212"/>
      <c r="AA103" s="212"/>
      <c r="AB103" s="212"/>
      <c r="AC103" s="212"/>
      <c r="AD103" s="212"/>
      <c r="AE103" s="212"/>
      <c r="AF103" s="212"/>
      <c r="AG103" s="212" t="s">
        <v>233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1" x14ac:dyDescent="0.2">
      <c r="A104" s="243">
        <v>44</v>
      </c>
      <c r="B104" s="244" t="s">
        <v>240</v>
      </c>
      <c r="C104" s="257" t="s">
        <v>241</v>
      </c>
      <c r="D104" s="245" t="s">
        <v>116</v>
      </c>
      <c r="E104" s="246">
        <v>14</v>
      </c>
      <c r="F104" s="247"/>
      <c r="G104" s="248">
        <f>ROUND(E104*F104,2)</f>
        <v>0</v>
      </c>
      <c r="H104" s="247"/>
      <c r="I104" s="248">
        <f>ROUND(E104*H104,2)</f>
        <v>0</v>
      </c>
      <c r="J104" s="247"/>
      <c r="K104" s="248">
        <f>ROUND(E104*J104,2)</f>
        <v>0</v>
      </c>
      <c r="L104" s="248">
        <v>21</v>
      </c>
      <c r="M104" s="248">
        <f>G104*(1+L104/100)</f>
        <v>0</v>
      </c>
      <c r="N104" s="246">
        <v>1E-3</v>
      </c>
      <c r="O104" s="246">
        <f>ROUND(E104*N104,2)</f>
        <v>0.01</v>
      </c>
      <c r="P104" s="246">
        <v>0</v>
      </c>
      <c r="Q104" s="246">
        <f>ROUND(E104*P104,2)</f>
        <v>0</v>
      </c>
      <c r="R104" s="248" t="s">
        <v>231</v>
      </c>
      <c r="S104" s="248" t="s">
        <v>118</v>
      </c>
      <c r="T104" s="249" t="s">
        <v>118</v>
      </c>
      <c r="U104" s="222">
        <v>0</v>
      </c>
      <c r="V104" s="222">
        <f>ROUND(E104*U104,2)</f>
        <v>0</v>
      </c>
      <c r="W104" s="222"/>
      <c r="X104" s="222" t="s">
        <v>232</v>
      </c>
      <c r="Y104" s="222" t="s">
        <v>110</v>
      </c>
      <c r="Z104" s="212"/>
      <c r="AA104" s="212"/>
      <c r="AB104" s="212"/>
      <c r="AC104" s="212"/>
      <c r="AD104" s="212"/>
      <c r="AE104" s="212"/>
      <c r="AF104" s="212"/>
      <c r="AG104" s="212" t="s">
        <v>233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43">
        <v>45</v>
      </c>
      <c r="B105" s="244" t="s">
        <v>242</v>
      </c>
      <c r="C105" s="257" t="s">
        <v>243</v>
      </c>
      <c r="D105" s="245" t="s">
        <v>116</v>
      </c>
      <c r="E105" s="246">
        <v>14</v>
      </c>
      <c r="F105" s="247"/>
      <c r="G105" s="248">
        <f>ROUND(E105*F105,2)</f>
        <v>0</v>
      </c>
      <c r="H105" s="247"/>
      <c r="I105" s="248">
        <f>ROUND(E105*H105,2)</f>
        <v>0</v>
      </c>
      <c r="J105" s="247"/>
      <c r="K105" s="248">
        <f>ROUND(E105*J105,2)</f>
        <v>0</v>
      </c>
      <c r="L105" s="248">
        <v>21</v>
      </c>
      <c r="M105" s="248">
        <f>G105*(1+L105/100)</f>
        <v>0</v>
      </c>
      <c r="N105" s="246">
        <v>1.64E-3</v>
      </c>
      <c r="O105" s="246">
        <f>ROUND(E105*N105,2)</f>
        <v>0.02</v>
      </c>
      <c r="P105" s="246">
        <v>0</v>
      </c>
      <c r="Q105" s="246">
        <f>ROUND(E105*P105,2)</f>
        <v>0</v>
      </c>
      <c r="R105" s="248" t="s">
        <v>231</v>
      </c>
      <c r="S105" s="248" t="s">
        <v>118</v>
      </c>
      <c r="T105" s="249" t="s">
        <v>118</v>
      </c>
      <c r="U105" s="222">
        <v>0</v>
      </c>
      <c r="V105" s="222">
        <f>ROUND(E105*U105,2)</f>
        <v>0</v>
      </c>
      <c r="W105" s="222"/>
      <c r="X105" s="222" t="s">
        <v>232</v>
      </c>
      <c r="Y105" s="222" t="s">
        <v>110</v>
      </c>
      <c r="Z105" s="212"/>
      <c r="AA105" s="212"/>
      <c r="AB105" s="212"/>
      <c r="AC105" s="212"/>
      <c r="AD105" s="212"/>
      <c r="AE105" s="212"/>
      <c r="AF105" s="212"/>
      <c r="AG105" s="212" t="s">
        <v>233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43">
        <v>46</v>
      </c>
      <c r="B106" s="244" t="s">
        <v>244</v>
      </c>
      <c r="C106" s="257" t="s">
        <v>245</v>
      </c>
      <c r="D106" s="245" t="s">
        <v>116</v>
      </c>
      <c r="E106" s="246">
        <v>14</v>
      </c>
      <c r="F106" s="247"/>
      <c r="G106" s="248">
        <f>ROUND(E106*F106,2)</f>
        <v>0</v>
      </c>
      <c r="H106" s="247"/>
      <c r="I106" s="248">
        <f>ROUND(E106*H106,2)</f>
        <v>0</v>
      </c>
      <c r="J106" s="247"/>
      <c r="K106" s="248">
        <f>ROUND(E106*J106,2)</f>
        <v>0</v>
      </c>
      <c r="L106" s="248">
        <v>21</v>
      </c>
      <c r="M106" s="248">
        <f>G106*(1+L106/100)</f>
        <v>0</v>
      </c>
      <c r="N106" s="246">
        <v>2.0000000000000001E-4</v>
      </c>
      <c r="O106" s="246">
        <f>ROUND(E106*N106,2)</f>
        <v>0</v>
      </c>
      <c r="P106" s="246">
        <v>0</v>
      </c>
      <c r="Q106" s="246">
        <f>ROUND(E106*P106,2)</f>
        <v>0</v>
      </c>
      <c r="R106" s="248" t="s">
        <v>231</v>
      </c>
      <c r="S106" s="248" t="s">
        <v>118</v>
      </c>
      <c r="T106" s="249" t="s">
        <v>118</v>
      </c>
      <c r="U106" s="222">
        <v>0</v>
      </c>
      <c r="V106" s="222">
        <f>ROUND(E106*U106,2)</f>
        <v>0</v>
      </c>
      <c r="W106" s="222"/>
      <c r="X106" s="222" t="s">
        <v>232</v>
      </c>
      <c r="Y106" s="222" t="s">
        <v>110</v>
      </c>
      <c r="Z106" s="212"/>
      <c r="AA106" s="212"/>
      <c r="AB106" s="212"/>
      <c r="AC106" s="212"/>
      <c r="AD106" s="212"/>
      <c r="AE106" s="212"/>
      <c r="AF106" s="212"/>
      <c r="AG106" s="212" t="s">
        <v>233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3">
        <v>47</v>
      </c>
      <c r="B107" s="244" t="s">
        <v>246</v>
      </c>
      <c r="C107" s="257" t="s">
        <v>247</v>
      </c>
      <c r="D107" s="245" t="s">
        <v>116</v>
      </c>
      <c r="E107" s="246">
        <v>14</v>
      </c>
      <c r="F107" s="247"/>
      <c r="G107" s="248">
        <f>ROUND(E107*F107,2)</f>
        <v>0</v>
      </c>
      <c r="H107" s="247"/>
      <c r="I107" s="248">
        <f>ROUND(E107*H107,2)</f>
        <v>0</v>
      </c>
      <c r="J107" s="247"/>
      <c r="K107" s="248">
        <f>ROUND(E107*J107,2)</f>
        <v>0</v>
      </c>
      <c r="L107" s="248">
        <v>21</v>
      </c>
      <c r="M107" s="248">
        <f>G107*(1+L107/100)</f>
        <v>0</v>
      </c>
      <c r="N107" s="246">
        <v>2.5000000000000001E-3</v>
      </c>
      <c r="O107" s="246">
        <f>ROUND(E107*N107,2)</f>
        <v>0.04</v>
      </c>
      <c r="P107" s="246">
        <v>0</v>
      </c>
      <c r="Q107" s="246">
        <f>ROUND(E107*P107,2)</f>
        <v>0</v>
      </c>
      <c r="R107" s="248" t="s">
        <v>231</v>
      </c>
      <c r="S107" s="248" t="s">
        <v>118</v>
      </c>
      <c r="T107" s="249" t="s">
        <v>118</v>
      </c>
      <c r="U107" s="222">
        <v>0</v>
      </c>
      <c r="V107" s="222">
        <f>ROUND(E107*U107,2)</f>
        <v>0</v>
      </c>
      <c r="W107" s="222"/>
      <c r="X107" s="222" t="s">
        <v>232</v>
      </c>
      <c r="Y107" s="222" t="s">
        <v>110</v>
      </c>
      <c r="Z107" s="212"/>
      <c r="AA107" s="212"/>
      <c r="AB107" s="212"/>
      <c r="AC107" s="212"/>
      <c r="AD107" s="212"/>
      <c r="AE107" s="212"/>
      <c r="AF107" s="212"/>
      <c r="AG107" s="212" t="s">
        <v>233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43">
        <v>48</v>
      </c>
      <c r="B108" s="244" t="s">
        <v>248</v>
      </c>
      <c r="C108" s="257" t="s">
        <v>249</v>
      </c>
      <c r="D108" s="245" t="s">
        <v>116</v>
      </c>
      <c r="E108" s="246">
        <v>14</v>
      </c>
      <c r="F108" s="247"/>
      <c r="G108" s="248">
        <f>ROUND(E108*F108,2)</f>
        <v>0</v>
      </c>
      <c r="H108" s="247"/>
      <c r="I108" s="248">
        <f>ROUND(E108*H108,2)</f>
        <v>0</v>
      </c>
      <c r="J108" s="247"/>
      <c r="K108" s="248">
        <f>ROUND(E108*J108,2)</f>
        <v>0</v>
      </c>
      <c r="L108" s="248">
        <v>21</v>
      </c>
      <c r="M108" s="248">
        <f>G108*(1+L108/100)</f>
        <v>0</v>
      </c>
      <c r="N108" s="246">
        <v>1.1999999999999999E-3</v>
      </c>
      <c r="O108" s="246">
        <f>ROUND(E108*N108,2)</f>
        <v>0.02</v>
      </c>
      <c r="P108" s="246">
        <v>0</v>
      </c>
      <c r="Q108" s="246">
        <f>ROUND(E108*P108,2)</f>
        <v>0</v>
      </c>
      <c r="R108" s="248" t="s">
        <v>231</v>
      </c>
      <c r="S108" s="248" t="s">
        <v>118</v>
      </c>
      <c r="T108" s="249" t="s">
        <v>118</v>
      </c>
      <c r="U108" s="222">
        <v>0</v>
      </c>
      <c r="V108" s="222">
        <f>ROUND(E108*U108,2)</f>
        <v>0</v>
      </c>
      <c r="W108" s="222"/>
      <c r="X108" s="222" t="s">
        <v>232</v>
      </c>
      <c r="Y108" s="222" t="s">
        <v>110</v>
      </c>
      <c r="Z108" s="212"/>
      <c r="AA108" s="212"/>
      <c r="AB108" s="212"/>
      <c r="AC108" s="212"/>
      <c r="AD108" s="212"/>
      <c r="AE108" s="212"/>
      <c r="AF108" s="212"/>
      <c r="AG108" s="212" t="s">
        <v>233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33">
        <v>49</v>
      </c>
      <c r="B109" s="234" t="s">
        <v>250</v>
      </c>
      <c r="C109" s="252" t="s">
        <v>251</v>
      </c>
      <c r="D109" s="235" t="s">
        <v>252</v>
      </c>
      <c r="E109" s="236">
        <v>14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36">
        <v>0</v>
      </c>
      <c r="O109" s="236">
        <f>ROUND(E109*N109,2)</f>
        <v>0</v>
      </c>
      <c r="P109" s="236">
        <v>0</v>
      </c>
      <c r="Q109" s="236">
        <f>ROUND(E109*P109,2)</f>
        <v>0</v>
      </c>
      <c r="R109" s="238"/>
      <c r="S109" s="238" t="s">
        <v>107</v>
      </c>
      <c r="T109" s="239" t="s">
        <v>108</v>
      </c>
      <c r="U109" s="222">
        <v>0</v>
      </c>
      <c r="V109" s="222">
        <f>ROUND(E109*U109,2)</f>
        <v>0</v>
      </c>
      <c r="W109" s="222"/>
      <c r="X109" s="222" t="s">
        <v>232</v>
      </c>
      <c r="Y109" s="222" t="s">
        <v>110</v>
      </c>
      <c r="Z109" s="212"/>
      <c r="AA109" s="212"/>
      <c r="AB109" s="212"/>
      <c r="AC109" s="212"/>
      <c r="AD109" s="212"/>
      <c r="AE109" s="212"/>
      <c r="AF109" s="212"/>
      <c r="AG109" s="212" t="s">
        <v>233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19"/>
      <c r="B110" s="220"/>
      <c r="C110" s="254" t="s">
        <v>253</v>
      </c>
      <c r="D110" s="240"/>
      <c r="E110" s="240"/>
      <c r="F110" s="240"/>
      <c r="G110" s="240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120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56" t="s">
        <v>254</v>
      </c>
      <c r="D111" s="242"/>
      <c r="E111" s="242"/>
      <c r="F111" s="242"/>
      <c r="G111" s="24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120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43">
        <v>50</v>
      </c>
      <c r="B112" s="244" t="s">
        <v>255</v>
      </c>
      <c r="C112" s="257" t="s">
        <v>256</v>
      </c>
      <c r="D112" s="245" t="s">
        <v>116</v>
      </c>
      <c r="E112" s="246">
        <v>14</v>
      </c>
      <c r="F112" s="247"/>
      <c r="G112" s="248">
        <f>ROUND(E112*F112,2)</f>
        <v>0</v>
      </c>
      <c r="H112" s="247"/>
      <c r="I112" s="248">
        <f>ROUND(E112*H112,2)</f>
        <v>0</v>
      </c>
      <c r="J112" s="247"/>
      <c r="K112" s="248">
        <f>ROUND(E112*J112,2)</f>
        <v>0</v>
      </c>
      <c r="L112" s="248">
        <v>21</v>
      </c>
      <c r="M112" s="248">
        <f>G112*(1+L112/100)</f>
        <v>0</v>
      </c>
      <c r="N112" s="246">
        <v>3.3E-4</v>
      </c>
      <c r="O112" s="246">
        <f>ROUND(E112*N112,2)</f>
        <v>0</v>
      </c>
      <c r="P112" s="246">
        <v>0</v>
      </c>
      <c r="Q112" s="246">
        <f>ROUND(E112*P112,2)</f>
        <v>0</v>
      </c>
      <c r="R112" s="248" t="s">
        <v>231</v>
      </c>
      <c r="S112" s="248" t="s">
        <v>118</v>
      </c>
      <c r="T112" s="249" t="s">
        <v>118</v>
      </c>
      <c r="U112" s="222">
        <v>0</v>
      </c>
      <c r="V112" s="222">
        <f>ROUND(E112*U112,2)</f>
        <v>0</v>
      </c>
      <c r="W112" s="222"/>
      <c r="X112" s="222" t="s">
        <v>232</v>
      </c>
      <c r="Y112" s="222" t="s">
        <v>110</v>
      </c>
      <c r="Z112" s="212"/>
      <c r="AA112" s="212"/>
      <c r="AB112" s="212"/>
      <c r="AC112" s="212"/>
      <c r="AD112" s="212"/>
      <c r="AE112" s="212"/>
      <c r="AF112" s="212"/>
      <c r="AG112" s="212" t="s">
        <v>233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43">
        <v>51</v>
      </c>
      <c r="B113" s="244" t="s">
        <v>257</v>
      </c>
      <c r="C113" s="257" t="s">
        <v>258</v>
      </c>
      <c r="D113" s="245" t="s">
        <v>116</v>
      </c>
      <c r="E113" s="246">
        <v>14</v>
      </c>
      <c r="F113" s="247"/>
      <c r="G113" s="248">
        <f>ROUND(E113*F113,2)</f>
        <v>0</v>
      </c>
      <c r="H113" s="247"/>
      <c r="I113" s="248">
        <f>ROUND(E113*H113,2)</f>
        <v>0</v>
      </c>
      <c r="J113" s="247"/>
      <c r="K113" s="248">
        <f>ROUND(E113*J113,2)</f>
        <v>0</v>
      </c>
      <c r="L113" s="248">
        <v>21</v>
      </c>
      <c r="M113" s="248">
        <f>G113*(1+L113/100)</f>
        <v>0</v>
      </c>
      <c r="N113" s="246">
        <v>4.8000000000000001E-4</v>
      </c>
      <c r="O113" s="246">
        <f>ROUND(E113*N113,2)</f>
        <v>0.01</v>
      </c>
      <c r="P113" s="246">
        <v>0</v>
      </c>
      <c r="Q113" s="246">
        <f>ROUND(E113*P113,2)</f>
        <v>0</v>
      </c>
      <c r="R113" s="248" t="s">
        <v>231</v>
      </c>
      <c r="S113" s="248" t="s">
        <v>118</v>
      </c>
      <c r="T113" s="249" t="s">
        <v>118</v>
      </c>
      <c r="U113" s="222">
        <v>0</v>
      </c>
      <c r="V113" s="222">
        <f>ROUND(E113*U113,2)</f>
        <v>0</v>
      </c>
      <c r="W113" s="222"/>
      <c r="X113" s="222" t="s">
        <v>232</v>
      </c>
      <c r="Y113" s="222" t="s">
        <v>110</v>
      </c>
      <c r="Z113" s="212"/>
      <c r="AA113" s="212"/>
      <c r="AB113" s="212"/>
      <c r="AC113" s="212"/>
      <c r="AD113" s="212"/>
      <c r="AE113" s="212"/>
      <c r="AF113" s="212"/>
      <c r="AG113" s="212" t="s">
        <v>233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43">
        <v>52</v>
      </c>
      <c r="B114" s="244" t="s">
        <v>259</v>
      </c>
      <c r="C114" s="257" t="s">
        <v>260</v>
      </c>
      <c r="D114" s="245" t="s">
        <v>116</v>
      </c>
      <c r="E114" s="246">
        <v>12</v>
      </c>
      <c r="F114" s="247"/>
      <c r="G114" s="248">
        <f>ROUND(E114*F114,2)</f>
        <v>0</v>
      </c>
      <c r="H114" s="247"/>
      <c r="I114" s="248">
        <f>ROUND(E114*H114,2)</f>
        <v>0</v>
      </c>
      <c r="J114" s="247"/>
      <c r="K114" s="248">
        <f>ROUND(E114*J114,2)</f>
        <v>0</v>
      </c>
      <c r="L114" s="248">
        <v>21</v>
      </c>
      <c r="M114" s="248">
        <f>G114*(1+L114/100)</f>
        <v>0</v>
      </c>
      <c r="N114" s="246">
        <v>1.33E-3</v>
      </c>
      <c r="O114" s="246">
        <f>ROUND(E114*N114,2)</f>
        <v>0.02</v>
      </c>
      <c r="P114" s="246">
        <v>0</v>
      </c>
      <c r="Q114" s="246">
        <f>ROUND(E114*P114,2)</f>
        <v>0</v>
      </c>
      <c r="R114" s="248" t="s">
        <v>231</v>
      </c>
      <c r="S114" s="248" t="s">
        <v>118</v>
      </c>
      <c r="T114" s="249" t="s">
        <v>118</v>
      </c>
      <c r="U114" s="222">
        <v>0</v>
      </c>
      <c r="V114" s="222">
        <f>ROUND(E114*U114,2)</f>
        <v>0</v>
      </c>
      <c r="W114" s="222"/>
      <c r="X114" s="222" t="s">
        <v>232</v>
      </c>
      <c r="Y114" s="222" t="s">
        <v>110</v>
      </c>
      <c r="Z114" s="212"/>
      <c r="AA114" s="212"/>
      <c r="AB114" s="212"/>
      <c r="AC114" s="212"/>
      <c r="AD114" s="212"/>
      <c r="AE114" s="212"/>
      <c r="AF114" s="212"/>
      <c r="AG114" s="212" t="s">
        <v>233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2.5" outlineLevel="1" x14ac:dyDescent="0.2">
      <c r="A115" s="243">
        <v>53</v>
      </c>
      <c r="B115" s="244" t="s">
        <v>261</v>
      </c>
      <c r="C115" s="257" t="s">
        <v>262</v>
      </c>
      <c r="D115" s="245" t="s">
        <v>116</v>
      </c>
      <c r="E115" s="246">
        <v>2</v>
      </c>
      <c r="F115" s="247"/>
      <c r="G115" s="248">
        <f>ROUND(E115*F115,2)</f>
        <v>0</v>
      </c>
      <c r="H115" s="247"/>
      <c r="I115" s="248">
        <f>ROUND(E115*H115,2)</f>
        <v>0</v>
      </c>
      <c r="J115" s="247"/>
      <c r="K115" s="248">
        <f>ROUND(E115*J115,2)</f>
        <v>0</v>
      </c>
      <c r="L115" s="248">
        <v>21</v>
      </c>
      <c r="M115" s="248">
        <f>G115*(1+L115/100)</f>
        <v>0</v>
      </c>
      <c r="N115" s="246">
        <v>1E-3</v>
      </c>
      <c r="O115" s="246">
        <f>ROUND(E115*N115,2)</f>
        <v>0</v>
      </c>
      <c r="P115" s="246">
        <v>0</v>
      </c>
      <c r="Q115" s="246">
        <f>ROUND(E115*P115,2)</f>
        <v>0</v>
      </c>
      <c r="R115" s="248" t="s">
        <v>231</v>
      </c>
      <c r="S115" s="248" t="s">
        <v>118</v>
      </c>
      <c r="T115" s="249" t="s">
        <v>118</v>
      </c>
      <c r="U115" s="222">
        <v>0</v>
      </c>
      <c r="V115" s="222">
        <f>ROUND(E115*U115,2)</f>
        <v>0</v>
      </c>
      <c r="W115" s="222"/>
      <c r="X115" s="222" t="s">
        <v>232</v>
      </c>
      <c r="Y115" s="222" t="s">
        <v>110</v>
      </c>
      <c r="Z115" s="212"/>
      <c r="AA115" s="212"/>
      <c r="AB115" s="212"/>
      <c r="AC115" s="212"/>
      <c r="AD115" s="212"/>
      <c r="AE115" s="212"/>
      <c r="AF115" s="212"/>
      <c r="AG115" s="212" t="s">
        <v>233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43">
        <v>54</v>
      </c>
      <c r="B116" s="244" t="s">
        <v>263</v>
      </c>
      <c r="C116" s="257" t="s">
        <v>264</v>
      </c>
      <c r="D116" s="245" t="s">
        <v>116</v>
      </c>
      <c r="E116" s="246">
        <v>14</v>
      </c>
      <c r="F116" s="247"/>
      <c r="G116" s="248">
        <f>ROUND(E116*F116,2)</f>
        <v>0</v>
      </c>
      <c r="H116" s="247"/>
      <c r="I116" s="248">
        <f>ROUND(E116*H116,2)</f>
        <v>0</v>
      </c>
      <c r="J116" s="247"/>
      <c r="K116" s="248">
        <f>ROUND(E116*J116,2)</f>
        <v>0</v>
      </c>
      <c r="L116" s="248">
        <v>21</v>
      </c>
      <c r="M116" s="248">
        <f>G116*(1+L116/100)</f>
        <v>0</v>
      </c>
      <c r="N116" s="246">
        <v>4.4999999999999997E-3</v>
      </c>
      <c r="O116" s="246">
        <f>ROUND(E116*N116,2)</f>
        <v>0.06</v>
      </c>
      <c r="P116" s="246">
        <v>0</v>
      </c>
      <c r="Q116" s="246">
        <f>ROUND(E116*P116,2)</f>
        <v>0</v>
      </c>
      <c r="R116" s="248" t="s">
        <v>231</v>
      </c>
      <c r="S116" s="248" t="s">
        <v>118</v>
      </c>
      <c r="T116" s="249" t="s">
        <v>118</v>
      </c>
      <c r="U116" s="222">
        <v>0</v>
      </c>
      <c r="V116" s="222">
        <f>ROUND(E116*U116,2)</f>
        <v>0</v>
      </c>
      <c r="W116" s="222"/>
      <c r="X116" s="222" t="s">
        <v>232</v>
      </c>
      <c r="Y116" s="222" t="s">
        <v>110</v>
      </c>
      <c r="Z116" s="212"/>
      <c r="AA116" s="212"/>
      <c r="AB116" s="212"/>
      <c r="AC116" s="212"/>
      <c r="AD116" s="212"/>
      <c r="AE116" s="212"/>
      <c r="AF116" s="212"/>
      <c r="AG116" s="212" t="s">
        <v>233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43">
        <v>55</v>
      </c>
      <c r="B117" s="244" t="s">
        <v>265</v>
      </c>
      <c r="C117" s="257" t="s">
        <v>266</v>
      </c>
      <c r="D117" s="245" t="s">
        <v>116</v>
      </c>
      <c r="E117" s="246">
        <v>12</v>
      </c>
      <c r="F117" s="247"/>
      <c r="G117" s="248">
        <f>ROUND(E117*F117,2)</f>
        <v>0</v>
      </c>
      <c r="H117" s="247"/>
      <c r="I117" s="248">
        <f>ROUND(E117*H117,2)</f>
        <v>0</v>
      </c>
      <c r="J117" s="247"/>
      <c r="K117" s="248">
        <f>ROUND(E117*J117,2)</f>
        <v>0</v>
      </c>
      <c r="L117" s="248">
        <v>21</v>
      </c>
      <c r="M117" s="248">
        <f>G117*(1+L117/100)</f>
        <v>0</v>
      </c>
      <c r="N117" s="246">
        <v>1.0999999999999999E-2</v>
      </c>
      <c r="O117" s="246">
        <f>ROUND(E117*N117,2)</f>
        <v>0.13</v>
      </c>
      <c r="P117" s="246">
        <v>0</v>
      </c>
      <c r="Q117" s="246">
        <f>ROUND(E117*P117,2)</f>
        <v>0</v>
      </c>
      <c r="R117" s="248" t="s">
        <v>231</v>
      </c>
      <c r="S117" s="248" t="s">
        <v>118</v>
      </c>
      <c r="T117" s="249" t="s">
        <v>118</v>
      </c>
      <c r="U117" s="222">
        <v>0</v>
      </c>
      <c r="V117" s="222">
        <f>ROUND(E117*U117,2)</f>
        <v>0</v>
      </c>
      <c r="W117" s="222"/>
      <c r="X117" s="222" t="s">
        <v>232</v>
      </c>
      <c r="Y117" s="222" t="s">
        <v>110</v>
      </c>
      <c r="Z117" s="212"/>
      <c r="AA117" s="212"/>
      <c r="AB117" s="212"/>
      <c r="AC117" s="212"/>
      <c r="AD117" s="212"/>
      <c r="AE117" s="212"/>
      <c r="AF117" s="212"/>
      <c r="AG117" s="212" t="s">
        <v>233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33">
        <v>56</v>
      </c>
      <c r="B118" s="234" t="s">
        <v>267</v>
      </c>
      <c r="C118" s="252" t="s">
        <v>268</v>
      </c>
      <c r="D118" s="235" t="s">
        <v>116</v>
      </c>
      <c r="E118" s="236">
        <v>14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6">
        <v>0</v>
      </c>
      <c r="O118" s="236">
        <f>ROUND(E118*N118,2)</f>
        <v>0</v>
      </c>
      <c r="P118" s="236">
        <v>0</v>
      </c>
      <c r="Q118" s="236">
        <f>ROUND(E118*P118,2)</f>
        <v>0</v>
      </c>
      <c r="R118" s="238"/>
      <c r="S118" s="238" t="s">
        <v>107</v>
      </c>
      <c r="T118" s="239" t="s">
        <v>108</v>
      </c>
      <c r="U118" s="222">
        <v>0</v>
      </c>
      <c r="V118" s="222">
        <f>ROUND(E118*U118,2)</f>
        <v>0</v>
      </c>
      <c r="W118" s="222"/>
      <c r="X118" s="222" t="s">
        <v>232</v>
      </c>
      <c r="Y118" s="222" t="s">
        <v>110</v>
      </c>
      <c r="Z118" s="212"/>
      <c r="AA118" s="212"/>
      <c r="AB118" s="212"/>
      <c r="AC118" s="212"/>
      <c r="AD118" s="212"/>
      <c r="AE118" s="212"/>
      <c r="AF118" s="212"/>
      <c r="AG118" s="212" t="s">
        <v>233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19"/>
      <c r="B119" s="220"/>
      <c r="C119" s="254" t="s">
        <v>269</v>
      </c>
      <c r="D119" s="240"/>
      <c r="E119" s="240"/>
      <c r="F119" s="240"/>
      <c r="G119" s="240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120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19"/>
      <c r="B120" s="220"/>
      <c r="C120" s="256" t="s">
        <v>270</v>
      </c>
      <c r="D120" s="242"/>
      <c r="E120" s="242"/>
      <c r="F120" s="242"/>
      <c r="G120" s="24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120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43">
        <v>57</v>
      </c>
      <c r="B121" s="244" t="s">
        <v>271</v>
      </c>
      <c r="C121" s="257" t="s">
        <v>272</v>
      </c>
      <c r="D121" s="245" t="s">
        <v>116</v>
      </c>
      <c r="E121" s="246">
        <v>12</v>
      </c>
      <c r="F121" s="247"/>
      <c r="G121" s="248">
        <f>ROUND(E121*F121,2)</f>
        <v>0</v>
      </c>
      <c r="H121" s="247"/>
      <c r="I121" s="248">
        <f>ROUND(E121*H121,2)</f>
        <v>0</v>
      </c>
      <c r="J121" s="247"/>
      <c r="K121" s="248">
        <f>ROUND(E121*J121,2)</f>
        <v>0</v>
      </c>
      <c r="L121" s="248">
        <v>21</v>
      </c>
      <c r="M121" s="248">
        <f>G121*(1+L121/100)</f>
        <v>0</v>
      </c>
      <c r="N121" s="246">
        <v>1.7999999999999999E-2</v>
      </c>
      <c r="O121" s="246">
        <f>ROUND(E121*N121,2)</f>
        <v>0.22</v>
      </c>
      <c r="P121" s="246">
        <v>0</v>
      </c>
      <c r="Q121" s="246">
        <f>ROUND(E121*P121,2)</f>
        <v>0</v>
      </c>
      <c r="R121" s="248" t="s">
        <v>231</v>
      </c>
      <c r="S121" s="248" t="s">
        <v>118</v>
      </c>
      <c r="T121" s="249" t="s">
        <v>118</v>
      </c>
      <c r="U121" s="222">
        <v>0</v>
      </c>
      <c r="V121" s="222">
        <f>ROUND(E121*U121,2)</f>
        <v>0</v>
      </c>
      <c r="W121" s="222"/>
      <c r="X121" s="222" t="s">
        <v>232</v>
      </c>
      <c r="Y121" s="222" t="s">
        <v>110</v>
      </c>
      <c r="Z121" s="212"/>
      <c r="AA121" s="212"/>
      <c r="AB121" s="212"/>
      <c r="AC121" s="212"/>
      <c r="AD121" s="212"/>
      <c r="AE121" s="212"/>
      <c r="AF121" s="212"/>
      <c r="AG121" s="212" t="s">
        <v>233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43">
        <v>58</v>
      </c>
      <c r="B122" s="244" t="s">
        <v>273</v>
      </c>
      <c r="C122" s="257" t="s">
        <v>274</v>
      </c>
      <c r="D122" s="245" t="s">
        <v>116</v>
      </c>
      <c r="E122" s="246">
        <v>2</v>
      </c>
      <c r="F122" s="247"/>
      <c r="G122" s="248">
        <f>ROUND(E122*F122,2)</f>
        <v>0</v>
      </c>
      <c r="H122" s="247"/>
      <c r="I122" s="248">
        <f>ROUND(E122*H122,2)</f>
        <v>0</v>
      </c>
      <c r="J122" s="247"/>
      <c r="K122" s="248">
        <f>ROUND(E122*J122,2)</f>
        <v>0</v>
      </c>
      <c r="L122" s="248">
        <v>21</v>
      </c>
      <c r="M122" s="248">
        <f>G122*(1+L122/100)</f>
        <v>0</v>
      </c>
      <c r="N122" s="246">
        <v>1.6E-2</v>
      </c>
      <c r="O122" s="246">
        <f>ROUND(E122*N122,2)</f>
        <v>0.03</v>
      </c>
      <c r="P122" s="246">
        <v>0</v>
      </c>
      <c r="Q122" s="246">
        <f>ROUND(E122*P122,2)</f>
        <v>0</v>
      </c>
      <c r="R122" s="248" t="s">
        <v>231</v>
      </c>
      <c r="S122" s="248" t="s">
        <v>118</v>
      </c>
      <c r="T122" s="249" t="s">
        <v>118</v>
      </c>
      <c r="U122" s="222">
        <v>0</v>
      </c>
      <c r="V122" s="222">
        <f>ROUND(E122*U122,2)</f>
        <v>0</v>
      </c>
      <c r="W122" s="222"/>
      <c r="X122" s="222" t="s">
        <v>232</v>
      </c>
      <c r="Y122" s="222" t="s">
        <v>110</v>
      </c>
      <c r="Z122" s="212"/>
      <c r="AA122" s="212"/>
      <c r="AB122" s="212"/>
      <c r="AC122" s="212"/>
      <c r="AD122" s="212"/>
      <c r="AE122" s="212"/>
      <c r="AF122" s="212"/>
      <c r="AG122" s="212" t="s">
        <v>233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43">
        <v>59</v>
      </c>
      <c r="B123" s="244" t="s">
        <v>275</v>
      </c>
      <c r="C123" s="257" t="s">
        <v>276</v>
      </c>
      <c r="D123" s="245" t="s">
        <v>116</v>
      </c>
      <c r="E123" s="246">
        <v>2</v>
      </c>
      <c r="F123" s="247"/>
      <c r="G123" s="248">
        <f>ROUND(E123*F123,2)</f>
        <v>0</v>
      </c>
      <c r="H123" s="247"/>
      <c r="I123" s="248">
        <f>ROUND(E123*H123,2)</f>
        <v>0</v>
      </c>
      <c r="J123" s="247"/>
      <c r="K123" s="248">
        <f>ROUND(E123*J123,2)</f>
        <v>0</v>
      </c>
      <c r="L123" s="248">
        <v>21</v>
      </c>
      <c r="M123" s="248">
        <f>G123*(1+L123/100)</f>
        <v>0</v>
      </c>
      <c r="N123" s="246">
        <v>1.7000000000000001E-2</v>
      </c>
      <c r="O123" s="246">
        <f>ROUND(E123*N123,2)</f>
        <v>0.03</v>
      </c>
      <c r="P123" s="246">
        <v>0</v>
      </c>
      <c r="Q123" s="246">
        <f>ROUND(E123*P123,2)</f>
        <v>0</v>
      </c>
      <c r="R123" s="248" t="s">
        <v>231</v>
      </c>
      <c r="S123" s="248" t="s">
        <v>118</v>
      </c>
      <c r="T123" s="249" t="s">
        <v>118</v>
      </c>
      <c r="U123" s="222">
        <v>0</v>
      </c>
      <c r="V123" s="222">
        <f>ROUND(E123*U123,2)</f>
        <v>0</v>
      </c>
      <c r="W123" s="222"/>
      <c r="X123" s="222" t="s">
        <v>232</v>
      </c>
      <c r="Y123" s="222" t="s">
        <v>110</v>
      </c>
      <c r="Z123" s="212"/>
      <c r="AA123" s="212"/>
      <c r="AB123" s="212"/>
      <c r="AC123" s="212"/>
      <c r="AD123" s="212"/>
      <c r="AE123" s="212"/>
      <c r="AF123" s="212"/>
      <c r="AG123" s="212" t="s">
        <v>233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43">
        <v>60</v>
      </c>
      <c r="B124" s="244" t="s">
        <v>277</v>
      </c>
      <c r="C124" s="257" t="s">
        <v>278</v>
      </c>
      <c r="D124" s="245" t="s">
        <v>116</v>
      </c>
      <c r="E124" s="246">
        <v>12</v>
      </c>
      <c r="F124" s="247"/>
      <c r="G124" s="248">
        <f>ROUND(E124*F124,2)</f>
        <v>0</v>
      </c>
      <c r="H124" s="247"/>
      <c r="I124" s="248">
        <f>ROUND(E124*H124,2)</f>
        <v>0</v>
      </c>
      <c r="J124" s="247"/>
      <c r="K124" s="248">
        <f>ROUND(E124*J124,2)</f>
        <v>0</v>
      </c>
      <c r="L124" s="248">
        <v>21</v>
      </c>
      <c r="M124" s="248">
        <f>G124*(1+L124/100)</f>
        <v>0</v>
      </c>
      <c r="N124" s="246">
        <v>1.55E-2</v>
      </c>
      <c r="O124" s="246">
        <f>ROUND(E124*N124,2)</f>
        <v>0.19</v>
      </c>
      <c r="P124" s="246">
        <v>0</v>
      </c>
      <c r="Q124" s="246">
        <f>ROUND(E124*P124,2)</f>
        <v>0</v>
      </c>
      <c r="R124" s="248" t="s">
        <v>231</v>
      </c>
      <c r="S124" s="248" t="s">
        <v>118</v>
      </c>
      <c r="T124" s="249" t="s">
        <v>118</v>
      </c>
      <c r="U124" s="222">
        <v>0</v>
      </c>
      <c r="V124" s="222">
        <f>ROUND(E124*U124,2)</f>
        <v>0</v>
      </c>
      <c r="W124" s="222"/>
      <c r="X124" s="222" t="s">
        <v>232</v>
      </c>
      <c r="Y124" s="222" t="s">
        <v>110</v>
      </c>
      <c r="Z124" s="212"/>
      <c r="AA124" s="212"/>
      <c r="AB124" s="212"/>
      <c r="AC124" s="212"/>
      <c r="AD124" s="212"/>
      <c r="AE124" s="212"/>
      <c r="AF124" s="212"/>
      <c r="AG124" s="212" t="s">
        <v>233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43">
        <v>61</v>
      </c>
      <c r="B125" s="244" t="s">
        <v>279</v>
      </c>
      <c r="C125" s="257" t="s">
        <v>280</v>
      </c>
      <c r="D125" s="245" t="s">
        <v>116</v>
      </c>
      <c r="E125" s="246">
        <v>14</v>
      </c>
      <c r="F125" s="247"/>
      <c r="G125" s="248">
        <f>ROUND(E125*F125,2)</f>
        <v>0</v>
      </c>
      <c r="H125" s="247"/>
      <c r="I125" s="248">
        <f>ROUND(E125*H125,2)</f>
        <v>0</v>
      </c>
      <c r="J125" s="247"/>
      <c r="K125" s="248">
        <f>ROUND(E125*J125,2)</f>
        <v>0</v>
      </c>
      <c r="L125" s="248">
        <v>21</v>
      </c>
      <c r="M125" s="248">
        <f>G125*(1+L125/100)</f>
        <v>0</v>
      </c>
      <c r="N125" s="246">
        <v>3.7499999999999999E-2</v>
      </c>
      <c r="O125" s="246">
        <f>ROUND(E125*N125,2)</f>
        <v>0.53</v>
      </c>
      <c r="P125" s="246">
        <v>0</v>
      </c>
      <c r="Q125" s="246">
        <f>ROUND(E125*P125,2)</f>
        <v>0</v>
      </c>
      <c r="R125" s="248" t="s">
        <v>231</v>
      </c>
      <c r="S125" s="248" t="s">
        <v>118</v>
      </c>
      <c r="T125" s="249" t="s">
        <v>118</v>
      </c>
      <c r="U125" s="222">
        <v>0</v>
      </c>
      <c r="V125" s="222">
        <f>ROUND(E125*U125,2)</f>
        <v>0</v>
      </c>
      <c r="W125" s="222"/>
      <c r="X125" s="222" t="s">
        <v>232</v>
      </c>
      <c r="Y125" s="222" t="s">
        <v>110</v>
      </c>
      <c r="Z125" s="212"/>
      <c r="AA125" s="212"/>
      <c r="AB125" s="212"/>
      <c r="AC125" s="212"/>
      <c r="AD125" s="212"/>
      <c r="AE125" s="212"/>
      <c r="AF125" s="212"/>
      <c r="AG125" s="212" t="s">
        <v>233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3">
        <v>62</v>
      </c>
      <c r="B126" s="234" t="s">
        <v>281</v>
      </c>
      <c r="C126" s="252" t="s">
        <v>282</v>
      </c>
      <c r="D126" s="235" t="s">
        <v>158</v>
      </c>
      <c r="E126" s="236">
        <v>1.5132000000000001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6">
        <v>0</v>
      </c>
      <c r="O126" s="236">
        <f>ROUND(E126*N126,2)</f>
        <v>0</v>
      </c>
      <c r="P126" s="236">
        <v>0</v>
      </c>
      <c r="Q126" s="236">
        <f>ROUND(E126*P126,2)</f>
        <v>0</v>
      </c>
      <c r="R126" s="238" t="s">
        <v>117</v>
      </c>
      <c r="S126" s="238" t="s">
        <v>118</v>
      </c>
      <c r="T126" s="239" t="s">
        <v>118</v>
      </c>
      <c r="U126" s="222">
        <v>1.629</v>
      </c>
      <c r="V126" s="222">
        <f>ROUND(E126*U126,2)</f>
        <v>2.4700000000000002</v>
      </c>
      <c r="W126" s="222"/>
      <c r="X126" s="222" t="s">
        <v>159</v>
      </c>
      <c r="Y126" s="222" t="s">
        <v>110</v>
      </c>
      <c r="Z126" s="212"/>
      <c r="AA126" s="212"/>
      <c r="AB126" s="212"/>
      <c r="AC126" s="212"/>
      <c r="AD126" s="212"/>
      <c r="AE126" s="212"/>
      <c r="AF126" s="212"/>
      <c r="AG126" s="212" t="s">
        <v>160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55" t="s">
        <v>203</v>
      </c>
      <c r="D127" s="241"/>
      <c r="E127" s="241"/>
      <c r="F127" s="241"/>
      <c r="G127" s="241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129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x14ac:dyDescent="0.2">
      <c r="A128" s="226" t="s">
        <v>102</v>
      </c>
      <c r="B128" s="227" t="s">
        <v>71</v>
      </c>
      <c r="C128" s="251" t="s">
        <v>72</v>
      </c>
      <c r="D128" s="228"/>
      <c r="E128" s="229"/>
      <c r="F128" s="230"/>
      <c r="G128" s="230">
        <f>SUMIF(AG129:AG136,"&lt;&gt;NOR",G129:G136)</f>
        <v>0</v>
      </c>
      <c r="H128" s="230"/>
      <c r="I128" s="230">
        <f>SUM(I129:I136)</f>
        <v>0</v>
      </c>
      <c r="J128" s="230"/>
      <c r="K128" s="230">
        <f>SUM(K129:K136)</f>
        <v>0</v>
      </c>
      <c r="L128" s="230"/>
      <c r="M128" s="230">
        <f>SUM(M129:M136)</f>
        <v>0</v>
      </c>
      <c r="N128" s="229"/>
      <c r="O128" s="229">
        <f>SUM(O129:O136)</f>
        <v>0.04</v>
      </c>
      <c r="P128" s="229"/>
      <c r="Q128" s="229">
        <f>SUM(Q129:Q136)</f>
        <v>0</v>
      </c>
      <c r="R128" s="230"/>
      <c r="S128" s="230"/>
      <c r="T128" s="231"/>
      <c r="U128" s="225"/>
      <c r="V128" s="225">
        <f>SUM(V129:V136)</f>
        <v>10.65</v>
      </c>
      <c r="W128" s="225"/>
      <c r="X128" s="225"/>
      <c r="Y128" s="225"/>
      <c r="AG128" t="s">
        <v>103</v>
      </c>
    </row>
    <row r="129" spans="1:60" outlineLevel="1" x14ac:dyDescent="0.2">
      <c r="A129" s="233">
        <v>63</v>
      </c>
      <c r="B129" s="234" t="s">
        <v>283</v>
      </c>
      <c r="C129" s="252" t="s">
        <v>284</v>
      </c>
      <c r="D129" s="235" t="s">
        <v>285</v>
      </c>
      <c r="E129" s="236">
        <v>5.04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6">
        <v>8.0000000000000007E-5</v>
      </c>
      <c r="O129" s="236">
        <f>ROUND(E129*N129,2)</f>
        <v>0</v>
      </c>
      <c r="P129" s="236">
        <v>0</v>
      </c>
      <c r="Q129" s="236">
        <f>ROUND(E129*P129,2)</f>
        <v>0</v>
      </c>
      <c r="R129" s="238" t="s">
        <v>286</v>
      </c>
      <c r="S129" s="238" t="s">
        <v>118</v>
      </c>
      <c r="T129" s="239" t="s">
        <v>118</v>
      </c>
      <c r="U129" s="222">
        <v>2.1</v>
      </c>
      <c r="V129" s="222">
        <f>ROUND(E129*U129,2)</f>
        <v>10.58</v>
      </c>
      <c r="W129" s="222"/>
      <c r="X129" s="222" t="s">
        <v>109</v>
      </c>
      <c r="Y129" s="222" t="s">
        <v>110</v>
      </c>
      <c r="Z129" s="212"/>
      <c r="AA129" s="212"/>
      <c r="AB129" s="212"/>
      <c r="AC129" s="212"/>
      <c r="AD129" s="212"/>
      <c r="AE129" s="212"/>
      <c r="AF129" s="212"/>
      <c r="AG129" s="212" t="s">
        <v>111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">
      <c r="A130" s="219"/>
      <c r="B130" s="220"/>
      <c r="C130" s="254" t="s">
        <v>287</v>
      </c>
      <c r="D130" s="240"/>
      <c r="E130" s="240"/>
      <c r="F130" s="240"/>
      <c r="G130" s="240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120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2">
      <c r="A131" s="219"/>
      <c r="B131" s="220"/>
      <c r="C131" s="253" t="s">
        <v>288</v>
      </c>
      <c r="D131" s="223"/>
      <c r="E131" s="224">
        <v>5.04</v>
      </c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113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33">
        <v>64</v>
      </c>
      <c r="B132" s="234" t="s">
        <v>289</v>
      </c>
      <c r="C132" s="252" t="s">
        <v>290</v>
      </c>
      <c r="D132" s="235" t="s">
        <v>285</v>
      </c>
      <c r="E132" s="236">
        <v>5.2919999999999998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6">
        <v>7.4999999999999997E-3</v>
      </c>
      <c r="O132" s="236">
        <f>ROUND(E132*N132,2)</f>
        <v>0.04</v>
      </c>
      <c r="P132" s="236">
        <v>0</v>
      </c>
      <c r="Q132" s="236">
        <f>ROUND(E132*P132,2)</f>
        <v>0</v>
      </c>
      <c r="R132" s="238" t="s">
        <v>231</v>
      </c>
      <c r="S132" s="238" t="s">
        <v>118</v>
      </c>
      <c r="T132" s="239" t="s">
        <v>118</v>
      </c>
      <c r="U132" s="222">
        <v>0</v>
      </c>
      <c r="V132" s="222">
        <f>ROUND(E132*U132,2)</f>
        <v>0</v>
      </c>
      <c r="W132" s="222"/>
      <c r="X132" s="222" t="s">
        <v>232</v>
      </c>
      <c r="Y132" s="222" t="s">
        <v>110</v>
      </c>
      <c r="Z132" s="212"/>
      <c r="AA132" s="212"/>
      <c r="AB132" s="212"/>
      <c r="AC132" s="212"/>
      <c r="AD132" s="212"/>
      <c r="AE132" s="212"/>
      <c r="AF132" s="212"/>
      <c r="AG132" s="212" t="s">
        <v>233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">
      <c r="A133" s="219"/>
      <c r="B133" s="220"/>
      <c r="C133" s="253" t="s">
        <v>291</v>
      </c>
      <c r="D133" s="223"/>
      <c r="E133" s="224"/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113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53" t="s">
        <v>292</v>
      </c>
      <c r="D134" s="223"/>
      <c r="E134" s="224">
        <v>5.2919999999999998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113</v>
      </c>
      <c r="AH134" s="212">
        <v>5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33">
        <v>65</v>
      </c>
      <c r="B135" s="234" t="s">
        <v>293</v>
      </c>
      <c r="C135" s="252" t="s">
        <v>294</v>
      </c>
      <c r="D135" s="235" t="s">
        <v>158</v>
      </c>
      <c r="E135" s="236">
        <v>4.0090000000000001E-2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21</v>
      </c>
      <c r="M135" s="238">
        <f>G135*(1+L135/100)</f>
        <v>0</v>
      </c>
      <c r="N135" s="236">
        <v>0</v>
      </c>
      <c r="O135" s="236">
        <f>ROUND(E135*N135,2)</f>
        <v>0</v>
      </c>
      <c r="P135" s="236">
        <v>0</v>
      </c>
      <c r="Q135" s="236">
        <f>ROUND(E135*P135,2)</f>
        <v>0</v>
      </c>
      <c r="R135" s="238" t="s">
        <v>286</v>
      </c>
      <c r="S135" s="238" t="s">
        <v>118</v>
      </c>
      <c r="T135" s="239" t="s">
        <v>118</v>
      </c>
      <c r="U135" s="222">
        <v>1.827</v>
      </c>
      <c r="V135" s="222">
        <f>ROUND(E135*U135,2)</f>
        <v>7.0000000000000007E-2</v>
      </c>
      <c r="W135" s="222"/>
      <c r="X135" s="222" t="s">
        <v>159</v>
      </c>
      <c r="Y135" s="222" t="s">
        <v>110</v>
      </c>
      <c r="Z135" s="212"/>
      <c r="AA135" s="212"/>
      <c r="AB135" s="212"/>
      <c r="AC135" s="212"/>
      <c r="AD135" s="212"/>
      <c r="AE135" s="212"/>
      <c r="AF135" s="212"/>
      <c r="AG135" s="212" t="s">
        <v>160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19"/>
      <c r="B136" s="220"/>
      <c r="C136" s="255" t="s">
        <v>295</v>
      </c>
      <c r="D136" s="241"/>
      <c r="E136" s="241"/>
      <c r="F136" s="241"/>
      <c r="G136" s="241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129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x14ac:dyDescent="0.2">
      <c r="A137" s="226" t="s">
        <v>102</v>
      </c>
      <c r="B137" s="227" t="s">
        <v>73</v>
      </c>
      <c r="C137" s="251" t="s">
        <v>27</v>
      </c>
      <c r="D137" s="228"/>
      <c r="E137" s="229"/>
      <c r="F137" s="230"/>
      <c r="G137" s="230">
        <f>SUMIF(AG138:AG145,"&lt;&gt;NOR",G138:G145)</f>
        <v>0</v>
      </c>
      <c r="H137" s="230"/>
      <c r="I137" s="230">
        <f>SUM(I138:I145)</f>
        <v>0</v>
      </c>
      <c r="J137" s="230"/>
      <c r="K137" s="230">
        <f>SUM(K138:K145)</f>
        <v>0</v>
      </c>
      <c r="L137" s="230"/>
      <c r="M137" s="230">
        <f>SUM(M138:M145)</f>
        <v>0</v>
      </c>
      <c r="N137" s="229"/>
      <c r="O137" s="229">
        <f>SUM(O138:O145)</f>
        <v>0</v>
      </c>
      <c r="P137" s="229"/>
      <c r="Q137" s="229">
        <f>SUM(Q138:Q145)</f>
        <v>0</v>
      </c>
      <c r="R137" s="230"/>
      <c r="S137" s="230"/>
      <c r="T137" s="231"/>
      <c r="U137" s="225"/>
      <c r="V137" s="225">
        <f>SUM(V138:V145)</f>
        <v>0</v>
      </c>
      <c r="W137" s="225"/>
      <c r="X137" s="225"/>
      <c r="Y137" s="225"/>
      <c r="AG137" t="s">
        <v>103</v>
      </c>
    </row>
    <row r="138" spans="1:60" outlineLevel="1" x14ac:dyDescent="0.2">
      <c r="A138" s="233">
        <v>66</v>
      </c>
      <c r="B138" s="234" t="s">
        <v>296</v>
      </c>
      <c r="C138" s="252" t="s">
        <v>297</v>
      </c>
      <c r="D138" s="235" t="s">
        <v>298</v>
      </c>
      <c r="E138" s="236">
        <v>1</v>
      </c>
      <c r="F138" s="237"/>
      <c r="G138" s="238">
        <f>ROUND(E138*F138,2)</f>
        <v>0</v>
      </c>
      <c r="H138" s="237"/>
      <c r="I138" s="238">
        <f>ROUND(E138*H138,2)</f>
        <v>0</v>
      </c>
      <c r="J138" s="237"/>
      <c r="K138" s="238">
        <f>ROUND(E138*J138,2)</f>
        <v>0</v>
      </c>
      <c r="L138" s="238">
        <v>21</v>
      </c>
      <c r="M138" s="238">
        <f>G138*(1+L138/100)</f>
        <v>0</v>
      </c>
      <c r="N138" s="236">
        <v>0</v>
      </c>
      <c r="O138" s="236">
        <f>ROUND(E138*N138,2)</f>
        <v>0</v>
      </c>
      <c r="P138" s="236">
        <v>0</v>
      </c>
      <c r="Q138" s="236">
        <f>ROUND(E138*P138,2)</f>
        <v>0</v>
      </c>
      <c r="R138" s="238"/>
      <c r="S138" s="238" t="s">
        <v>118</v>
      </c>
      <c r="T138" s="239" t="s">
        <v>108</v>
      </c>
      <c r="U138" s="222">
        <v>0</v>
      </c>
      <c r="V138" s="222">
        <f>ROUND(E138*U138,2)</f>
        <v>0</v>
      </c>
      <c r="W138" s="222"/>
      <c r="X138" s="222" t="s">
        <v>299</v>
      </c>
      <c r="Y138" s="222" t="s">
        <v>110</v>
      </c>
      <c r="Z138" s="212"/>
      <c r="AA138" s="212"/>
      <c r="AB138" s="212"/>
      <c r="AC138" s="212"/>
      <c r="AD138" s="212"/>
      <c r="AE138" s="212"/>
      <c r="AF138" s="212"/>
      <c r="AG138" s="212" t="s">
        <v>300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2" x14ac:dyDescent="0.2">
      <c r="A139" s="219"/>
      <c r="B139" s="220"/>
      <c r="C139" s="254" t="s">
        <v>301</v>
      </c>
      <c r="D139" s="240"/>
      <c r="E139" s="240"/>
      <c r="F139" s="240"/>
      <c r="G139" s="240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120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50" t="str">
        <f>C139</f>
        <v>Náklady dodavatele vyplývající z povinností dodavatele stanovených obchodními podmínkami před zahájením stavebních prací. Tato skupina zahrnuje zejména náklady na přípravné činnosti.</v>
      </c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43">
        <v>67</v>
      </c>
      <c r="B140" s="244" t="s">
        <v>302</v>
      </c>
      <c r="C140" s="257" t="s">
        <v>303</v>
      </c>
      <c r="D140" s="245" t="s">
        <v>298</v>
      </c>
      <c r="E140" s="246">
        <v>1</v>
      </c>
      <c r="F140" s="247"/>
      <c r="G140" s="248">
        <f>ROUND(E140*F140,2)</f>
        <v>0</v>
      </c>
      <c r="H140" s="247"/>
      <c r="I140" s="248">
        <f>ROUND(E140*H140,2)</f>
        <v>0</v>
      </c>
      <c r="J140" s="247"/>
      <c r="K140" s="248">
        <f>ROUND(E140*J140,2)</f>
        <v>0</v>
      </c>
      <c r="L140" s="248">
        <v>21</v>
      </c>
      <c r="M140" s="248">
        <f>G140*(1+L140/100)</f>
        <v>0</v>
      </c>
      <c r="N140" s="246">
        <v>0</v>
      </c>
      <c r="O140" s="246">
        <f>ROUND(E140*N140,2)</f>
        <v>0</v>
      </c>
      <c r="P140" s="246">
        <v>0</v>
      </c>
      <c r="Q140" s="246">
        <f>ROUND(E140*P140,2)</f>
        <v>0</v>
      </c>
      <c r="R140" s="248"/>
      <c r="S140" s="248" t="s">
        <v>118</v>
      </c>
      <c r="T140" s="249" t="s">
        <v>108</v>
      </c>
      <c r="U140" s="222">
        <v>0</v>
      </c>
      <c r="V140" s="222">
        <f>ROUND(E140*U140,2)</f>
        <v>0</v>
      </c>
      <c r="W140" s="222"/>
      <c r="X140" s="222" t="s">
        <v>299</v>
      </c>
      <c r="Y140" s="222" t="s">
        <v>110</v>
      </c>
      <c r="Z140" s="212"/>
      <c r="AA140" s="212"/>
      <c r="AB140" s="212"/>
      <c r="AC140" s="212"/>
      <c r="AD140" s="212"/>
      <c r="AE140" s="212"/>
      <c r="AF140" s="212"/>
      <c r="AG140" s="212" t="s">
        <v>304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33">
        <v>68</v>
      </c>
      <c r="B141" s="234" t="s">
        <v>305</v>
      </c>
      <c r="C141" s="252" t="s">
        <v>306</v>
      </c>
      <c r="D141" s="235" t="s">
        <v>298</v>
      </c>
      <c r="E141" s="236">
        <v>1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6">
        <v>0</v>
      </c>
      <c r="O141" s="236">
        <f>ROUND(E141*N141,2)</f>
        <v>0</v>
      </c>
      <c r="P141" s="236">
        <v>0</v>
      </c>
      <c r="Q141" s="236">
        <f>ROUND(E141*P141,2)</f>
        <v>0</v>
      </c>
      <c r="R141" s="238"/>
      <c r="S141" s="238" t="s">
        <v>118</v>
      </c>
      <c r="T141" s="239" t="s">
        <v>108</v>
      </c>
      <c r="U141" s="222">
        <v>0</v>
      </c>
      <c r="V141" s="222">
        <f>ROUND(E141*U141,2)</f>
        <v>0</v>
      </c>
      <c r="W141" s="222"/>
      <c r="X141" s="222" t="s">
        <v>299</v>
      </c>
      <c r="Y141" s="222" t="s">
        <v>110</v>
      </c>
      <c r="Z141" s="212"/>
      <c r="AA141" s="212"/>
      <c r="AB141" s="212"/>
      <c r="AC141" s="212"/>
      <c r="AD141" s="212"/>
      <c r="AE141" s="212"/>
      <c r="AF141" s="212"/>
      <c r="AG141" s="212" t="s">
        <v>304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19"/>
      <c r="B142" s="220"/>
      <c r="C142" s="254" t="s">
        <v>307</v>
      </c>
      <c r="D142" s="240"/>
      <c r="E142" s="240"/>
      <c r="F142" s="240"/>
      <c r="G142" s="240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120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33">
        <v>69</v>
      </c>
      <c r="B143" s="234" t="s">
        <v>308</v>
      </c>
      <c r="C143" s="252" t="s">
        <v>309</v>
      </c>
      <c r="D143" s="235" t="s">
        <v>298</v>
      </c>
      <c r="E143" s="236">
        <v>1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6">
        <v>0</v>
      </c>
      <c r="O143" s="236">
        <f>ROUND(E143*N143,2)</f>
        <v>0</v>
      </c>
      <c r="P143" s="236">
        <v>0</v>
      </c>
      <c r="Q143" s="236">
        <f>ROUND(E143*P143,2)</f>
        <v>0</v>
      </c>
      <c r="R143" s="238"/>
      <c r="S143" s="238" t="s">
        <v>118</v>
      </c>
      <c r="T143" s="239" t="s">
        <v>108</v>
      </c>
      <c r="U143" s="222">
        <v>0</v>
      </c>
      <c r="V143" s="222">
        <f>ROUND(E143*U143,2)</f>
        <v>0</v>
      </c>
      <c r="W143" s="222"/>
      <c r="X143" s="222" t="s">
        <v>299</v>
      </c>
      <c r="Y143" s="222" t="s">
        <v>110</v>
      </c>
      <c r="Z143" s="212"/>
      <c r="AA143" s="212"/>
      <c r="AB143" s="212"/>
      <c r="AC143" s="212"/>
      <c r="AD143" s="212"/>
      <c r="AE143" s="212"/>
      <c r="AF143" s="212"/>
      <c r="AG143" s="212" t="s">
        <v>300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2" x14ac:dyDescent="0.2">
      <c r="A144" s="219"/>
      <c r="B144" s="220"/>
      <c r="C144" s="254" t="s">
        <v>310</v>
      </c>
      <c r="D144" s="240"/>
      <c r="E144" s="240"/>
      <c r="F144" s="240"/>
      <c r="G144" s="240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120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50" t="str">
        <f>C144</f>
        <v>Náklady zhotovitele, související s prováděním zkoušek a revizí předepsaných technickými normami nebo objednatelem a které jsou pro provedení díla nezbytné.</v>
      </c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">
      <c r="A145" s="219"/>
      <c r="B145" s="220"/>
      <c r="C145" s="253" t="s">
        <v>311</v>
      </c>
      <c r="D145" s="223"/>
      <c r="E145" s="224">
        <v>1</v>
      </c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113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x14ac:dyDescent="0.2">
      <c r="A146" s="3"/>
      <c r="B146" s="4"/>
      <c r="C146" s="258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AE146">
        <v>15</v>
      </c>
      <c r="AF146">
        <v>21</v>
      </c>
      <c r="AG146" t="s">
        <v>88</v>
      </c>
    </row>
    <row r="147" spans="1:60" x14ac:dyDescent="0.2">
      <c r="A147" s="215"/>
      <c r="B147" s="216" t="s">
        <v>29</v>
      </c>
      <c r="C147" s="259"/>
      <c r="D147" s="217"/>
      <c r="E147" s="218"/>
      <c r="F147" s="218"/>
      <c r="G147" s="232">
        <f>G8+G11+G46+G79+G128+G137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AE147">
        <f>SUMIF(L7:L145,AE146,G7:G145)</f>
        <v>0</v>
      </c>
      <c r="AF147">
        <f>SUMIF(L7:L145,AF146,G7:G145)</f>
        <v>0</v>
      </c>
      <c r="AG147" t="s">
        <v>312</v>
      </c>
    </row>
    <row r="148" spans="1:60" x14ac:dyDescent="0.2">
      <c r="C148" s="260"/>
      <c r="D148" s="10"/>
      <c r="AG148" t="s">
        <v>313</v>
      </c>
    </row>
    <row r="149" spans="1:60" x14ac:dyDescent="0.2">
      <c r="D149" s="10"/>
    </row>
    <row r="150" spans="1:60" x14ac:dyDescent="0.2">
      <c r="D150" s="10"/>
    </row>
    <row r="151" spans="1:60" x14ac:dyDescent="0.2">
      <c r="D151" s="10"/>
    </row>
    <row r="152" spans="1:60" x14ac:dyDescent="0.2">
      <c r="D152" s="10"/>
    </row>
    <row r="153" spans="1:60" x14ac:dyDescent="0.2">
      <c r="D153" s="10"/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vVWjEjAbfr3RSNTrQf2blYMfvmVg7Ja07AccLep0uj6MCjumuGr0EXQ2xKod8MoebIwduURLYxVf6qfT3T4bg==" saltValue="pitBStzaYYHIB7yOa99xmA==" spinCount="100000" sheet="1" formatRows="0"/>
  <mergeCells count="35">
    <mergeCell ref="C130:G130"/>
    <mergeCell ref="C136:G136"/>
    <mergeCell ref="C139:G139"/>
    <mergeCell ref="C142:G142"/>
    <mergeCell ref="C144:G144"/>
    <mergeCell ref="C78:G78"/>
    <mergeCell ref="C110:G110"/>
    <mergeCell ref="C111:G111"/>
    <mergeCell ref="C119:G119"/>
    <mergeCell ref="C120:G120"/>
    <mergeCell ref="C127:G127"/>
    <mergeCell ref="C51:G51"/>
    <mergeCell ref="C56:G56"/>
    <mergeCell ref="C58:G58"/>
    <mergeCell ref="C68:G68"/>
    <mergeCell ref="C72:G72"/>
    <mergeCell ref="C74:G74"/>
    <mergeCell ref="C26:G26"/>
    <mergeCell ref="C28:G28"/>
    <mergeCell ref="C32:G32"/>
    <mergeCell ref="C37:G37"/>
    <mergeCell ref="C45:G45"/>
    <mergeCell ref="C50:G50"/>
    <mergeCell ref="C17:G17"/>
    <mergeCell ref="C19:G19"/>
    <mergeCell ref="C20:G20"/>
    <mergeCell ref="C22:G22"/>
    <mergeCell ref="C23:G23"/>
    <mergeCell ref="C25:G25"/>
    <mergeCell ref="A1:G1"/>
    <mergeCell ref="C2:G2"/>
    <mergeCell ref="C3:G3"/>
    <mergeCell ref="C4:G4"/>
    <mergeCell ref="C13:G13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D.1.4.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D.1.4. Pol'!Názvy_tisku</vt:lpstr>
      <vt:lpstr>oadresa</vt:lpstr>
      <vt:lpstr>Stavba!Objednatel</vt:lpstr>
      <vt:lpstr>Stavba!Objekt</vt:lpstr>
      <vt:lpstr>'SO D.1.4.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2022-09-07T12:51:18Z</dcterms:modified>
</cp:coreProperties>
</file>